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ilikua\Documents\EKILIKUA  OFICINA\"/>
    </mc:Choice>
  </mc:AlternateContent>
  <xr:revisionPtr revIDLastSave="0" documentId="13_ncr:1_{77794BA8-65DF-465A-AC17-700BECEB7A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Pedido2022" sheetId="3" r:id="rId1"/>
  </sheets>
  <calcPr calcId="191029" iterateDelta="1E-4"/>
</workbook>
</file>

<file path=xl/calcChain.xml><?xml version="1.0" encoding="utf-8"?>
<calcChain xmlns="http://schemas.openxmlformats.org/spreadsheetml/2006/main">
  <c r="E66" i="3" l="1"/>
  <c r="F66" i="3" s="1"/>
  <c r="G66" i="3" s="1"/>
  <c r="F73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78" i="3"/>
  <c r="N24" i="3"/>
  <c r="O24" i="3" s="1"/>
  <c r="M24" i="3"/>
  <c r="F23" i="3"/>
  <c r="E23" i="3"/>
  <c r="F37" i="3"/>
  <c r="F38" i="3"/>
  <c r="F39" i="3"/>
  <c r="F40" i="3"/>
  <c r="F41" i="3"/>
  <c r="F42" i="3"/>
  <c r="F43" i="3"/>
  <c r="F44" i="3"/>
  <c r="F45" i="3"/>
  <c r="F46" i="3"/>
  <c r="F47" i="3"/>
  <c r="F50" i="3"/>
  <c r="F52" i="3"/>
  <c r="F53" i="3"/>
  <c r="F54" i="3"/>
  <c r="F55" i="3"/>
  <c r="F56" i="3"/>
  <c r="F57" i="3"/>
  <c r="E72" i="3"/>
  <c r="F72" i="3" s="1"/>
  <c r="G72" i="3" s="1"/>
  <c r="E71" i="3"/>
  <c r="F71" i="3" s="1"/>
  <c r="G71" i="3" s="1"/>
  <c r="E70" i="3"/>
  <c r="F70" i="3" s="1"/>
  <c r="G70" i="3" s="1"/>
  <c r="E75" i="3"/>
  <c r="F75" i="3" s="1"/>
  <c r="G75" i="3" s="1"/>
  <c r="E74" i="3"/>
  <c r="F74" i="3" s="1"/>
  <c r="G74" i="3" s="1"/>
  <c r="E73" i="3"/>
  <c r="E69" i="3"/>
  <c r="F69" i="3" s="1"/>
  <c r="G69" i="3" s="1"/>
  <c r="E68" i="3"/>
  <c r="F68" i="3" s="1"/>
  <c r="G68" i="3" s="1"/>
  <c r="M72" i="3"/>
  <c r="N72" i="3" s="1"/>
  <c r="O72" i="3" s="1"/>
  <c r="M71" i="3"/>
  <c r="N71" i="3" s="1"/>
  <c r="O71" i="3" s="1"/>
  <c r="M70" i="3"/>
  <c r="N70" i="3" s="1"/>
  <c r="O70" i="3" s="1"/>
  <c r="M69" i="3"/>
  <c r="N69" i="3" s="1"/>
  <c r="O69" i="3" s="1"/>
  <c r="M68" i="3"/>
  <c r="N68" i="3" s="1"/>
  <c r="O68" i="3" s="1"/>
  <c r="M67" i="3"/>
  <c r="N67" i="3" s="1"/>
  <c r="O67" i="3" s="1"/>
  <c r="M66" i="3"/>
  <c r="N66" i="3" s="1"/>
  <c r="O66" i="3" s="1"/>
  <c r="M65" i="3"/>
  <c r="N65" i="3" s="1"/>
  <c r="O65" i="3" s="1"/>
  <c r="M83" i="3"/>
  <c r="N83" i="3" s="1"/>
  <c r="O83" i="3" s="1"/>
  <c r="M82" i="3"/>
  <c r="N82" i="3" s="1"/>
  <c r="O82" i="3" s="1"/>
  <c r="M81" i="3"/>
  <c r="N81" i="3" s="1"/>
  <c r="O81" i="3" s="1"/>
  <c r="M80" i="3"/>
  <c r="N80" i="3" s="1"/>
  <c r="O80" i="3" s="1"/>
  <c r="M79" i="3"/>
  <c r="N79" i="3" s="1"/>
  <c r="O79" i="3" s="1"/>
  <c r="M78" i="3"/>
  <c r="N78" i="3" s="1"/>
  <c r="O78" i="3" s="1"/>
  <c r="M77" i="3"/>
  <c r="N77" i="3" s="1"/>
  <c r="O77" i="3" s="1"/>
  <c r="M76" i="3"/>
  <c r="N76" i="3" s="1"/>
  <c r="O76" i="3" s="1"/>
  <c r="M75" i="3"/>
  <c r="N75" i="3" s="1"/>
  <c r="O75" i="3" s="1"/>
  <c r="M74" i="3"/>
  <c r="N74" i="3" s="1"/>
  <c r="O74" i="3" s="1"/>
  <c r="M73" i="3"/>
  <c r="N73" i="3" s="1"/>
  <c r="O73" i="3" s="1"/>
  <c r="M63" i="3"/>
  <c r="N63" i="3" s="1"/>
  <c r="O63" i="3" s="1"/>
  <c r="M62" i="3"/>
  <c r="N62" i="3" s="1"/>
  <c r="O62" i="3" s="1"/>
  <c r="M61" i="3"/>
  <c r="N61" i="3" s="1"/>
  <c r="O61" i="3" s="1"/>
  <c r="M60" i="3"/>
  <c r="N60" i="3" s="1"/>
  <c r="O60" i="3" s="1"/>
  <c r="M59" i="3"/>
  <c r="N59" i="3" s="1"/>
  <c r="O59" i="3" s="1"/>
  <c r="M38" i="3"/>
  <c r="N38" i="3" s="1"/>
  <c r="O38" i="3" s="1"/>
  <c r="M37" i="3"/>
  <c r="N37" i="3" s="1"/>
  <c r="O37" i="3" s="1"/>
  <c r="M36" i="3"/>
  <c r="N36" i="3" s="1"/>
  <c r="O36" i="3" s="1"/>
  <c r="M35" i="3"/>
  <c r="N35" i="3" s="1"/>
  <c r="O35" i="3" s="1"/>
  <c r="M34" i="3"/>
  <c r="N34" i="3" s="1"/>
  <c r="O34" i="3" s="1"/>
  <c r="M33" i="3"/>
  <c r="N33" i="3" s="1"/>
  <c r="O33" i="3" s="1"/>
  <c r="M32" i="3"/>
  <c r="N32" i="3" s="1"/>
  <c r="O32" i="3" s="1"/>
  <c r="M31" i="3"/>
  <c r="N31" i="3" s="1"/>
  <c r="O31" i="3" s="1"/>
  <c r="M55" i="3"/>
  <c r="N55" i="3" s="1"/>
  <c r="O55" i="3" s="1"/>
  <c r="M54" i="3"/>
  <c r="N54" i="3" s="1"/>
  <c r="O54" i="3" s="1"/>
  <c r="M53" i="3"/>
  <c r="N53" i="3" s="1"/>
  <c r="O53" i="3" s="1"/>
  <c r="M52" i="3"/>
  <c r="N52" i="3" s="1"/>
  <c r="O52" i="3" s="1"/>
  <c r="M51" i="3"/>
  <c r="N51" i="3" s="1"/>
  <c r="O51" i="3" s="1"/>
  <c r="M50" i="3"/>
  <c r="N50" i="3" s="1"/>
  <c r="O50" i="3" s="1"/>
  <c r="M49" i="3"/>
  <c r="N49" i="3" s="1"/>
  <c r="O49" i="3" s="1"/>
  <c r="M48" i="3"/>
  <c r="N48" i="3" s="1"/>
  <c r="O48" i="3" s="1"/>
  <c r="M47" i="3"/>
  <c r="N47" i="3" s="1"/>
  <c r="O47" i="3" s="1"/>
  <c r="M46" i="3"/>
  <c r="N46" i="3" s="1"/>
  <c r="O46" i="3" s="1"/>
  <c r="M45" i="3"/>
  <c r="N45" i="3" s="1"/>
  <c r="O45" i="3" s="1"/>
  <c r="M44" i="3"/>
  <c r="N44" i="3" s="1"/>
  <c r="O44" i="3" s="1"/>
  <c r="M43" i="3"/>
  <c r="N43" i="3" s="1"/>
  <c r="O43" i="3" s="1"/>
  <c r="O42" i="3"/>
  <c r="O41" i="3"/>
  <c r="M40" i="3"/>
  <c r="N40" i="3" s="1"/>
  <c r="O40" i="3" s="1"/>
  <c r="O39" i="3"/>
  <c r="M29" i="3"/>
  <c r="N29" i="3" s="1"/>
  <c r="O29" i="3" s="1"/>
  <c r="M28" i="3"/>
  <c r="N28" i="3" s="1"/>
  <c r="O28" i="3" s="1"/>
  <c r="M27" i="3"/>
  <c r="N27" i="3" s="1"/>
  <c r="O27" i="3" s="1"/>
  <c r="M26" i="3"/>
  <c r="N26" i="3" s="1"/>
  <c r="O26" i="3" s="1"/>
  <c r="M25" i="3"/>
  <c r="N25" i="3" s="1"/>
  <c r="O25" i="3" s="1"/>
  <c r="O85" i="3" l="1"/>
  <c r="G73" i="3"/>
  <c r="E97" i="3"/>
  <c r="G97" i="3" s="1"/>
  <c r="E96" i="3"/>
  <c r="G96" i="3" s="1"/>
  <c r="E95" i="3"/>
  <c r="G95" i="3" s="1"/>
  <c r="E94" i="3"/>
  <c r="G94" i="3" s="1"/>
  <c r="E93" i="3"/>
  <c r="G93" i="3" s="1"/>
  <c r="E92" i="3"/>
  <c r="G92" i="3" s="1"/>
  <c r="E91" i="3"/>
  <c r="G91" i="3" s="1"/>
  <c r="E90" i="3"/>
  <c r="G90" i="3" s="1"/>
  <c r="E89" i="3"/>
  <c r="G89" i="3" s="1"/>
  <c r="E88" i="3"/>
  <c r="G88" i="3" s="1"/>
  <c r="E87" i="3"/>
  <c r="G87" i="3" s="1"/>
  <c r="E86" i="3"/>
  <c r="G86" i="3" s="1"/>
  <c r="E85" i="3"/>
  <c r="G85" i="3" s="1"/>
  <c r="E84" i="3"/>
  <c r="G84" i="3" s="1"/>
  <c r="E83" i="3"/>
  <c r="G83" i="3" s="1"/>
  <c r="E82" i="3"/>
  <c r="G82" i="3" s="1"/>
  <c r="E81" i="3"/>
  <c r="G81" i="3" s="1"/>
  <c r="E80" i="3"/>
  <c r="G80" i="3" s="1"/>
  <c r="E79" i="3"/>
  <c r="G79" i="3" s="1"/>
  <c r="E78" i="3"/>
  <c r="G78" i="3" s="1"/>
  <c r="E38" i="3" l="1"/>
  <c r="E37" i="3"/>
  <c r="E40" i="3"/>
  <c r="E39" i="3"/>
  <c r="E22" i="3"/>
  <c r="F22" i="3" s="1"/>
  <c r="G22" i="3" s="1"/>
  <c r="G39" i="3" l="1"/>
  <c r="G40" i="3"/>
  <c r="G37" i="3"/>
  <c r="G38" i="3"/>
  <c r="G121" i="3"/>
  <c r="G130" i="3" l="1"/>
  <c r="G129" i="3"/>
  <c r="G128" i="3"/>
  <c r="G127" i="3"/>
  <c r="G126" i="3"/>
  <c r="G125" i="3"/>
  <c r="G124" i="3"/>
  <c r="G123" i="3"/>
  <c r="G122" i="3"/>
  <c r="G119" i="3"/>
  <c r="E65" i="3"/>
  <c r="F65" i="3" s="1"/>
  <c r="G65" i="3" s="1"/>
  <c r="E64" i="3"/>
  <c r="F64" i="3" s="1"/>
  <c r="G64" i="3" s="1"/>
  <c r="E63" i="3"/>
  <c r="F63" i="3" s="1"/>
  <c r="G63" i="3" s="1"/>
  <c r="E62" i="3"/>
  <c r="F62" i="3" s="1"/>
  <c r="G62" i="3" s="1"/>
  <c r="E61" i="3"/>
  <c r="F61" i="3" s="1"/>
  <c r="G61" i="3" s="1"/>
  <c r="E60" i="3"/>
  <c r="F60" i="3" s="1"/>
  <c r="G60" i="3" s="1"/>
  <c r="G58" i="3"/>
  <c r="E57" i="3"/>
  <c r="E56" i="3"/>
  <c r="E55" i="3"/>
  <c r="E54" i="3"/>
  <c r="E53" i="3"/>
  <c r="E52" i="3"/>
  <c r="E50" i="3"/>
  <c r="E47" i="3"/>
  <c r="E46" i="3"/>
  <c r="E45" i="3"/>
  <c r="E44" i="3"/>
  <c r="E43" i="3"/>
  <c r="E42" i="3"/>
  <c r="E41" i="3"/>
  <c r="G35" i="3"/>
  <c r="E34" i="3"/>
  <c r="F34" i="3" s="1"/>
  <c r="G34" i="3" s="1"/>
  <c r="E33" i="3"/>
  <c r="F33" i="3" s="1"/>
  <c r="G33" i="3" s="1"/>
  <c r="E32" i="3"/>
  <c r="F32" i="3" s="1"/>
  <c r="G32" i="3" s="1"/>
  <c r="G31" i="3"/>
  <c r="E30" i="3"/>
  <c r="F30" i="3" s="1"/>
  <c r="G30" i="3" s="1"/>
  <c r="G29" i="3"/>
  <c r="E27" i="3"/>
  <c r="F27" i="3" s="1"/>
  <c r="G27" i="3" s="1"/>
  <c r="E26" i="3"/>
  <c r="F26" i="3" s="1"/>
  <c r="G26" i="3" s="1"/>
  <c r="E25" i="3"/>
  <c r="E24" i="3"/>
  <c r="F24" i="3" s="1"/>
  <c r="G24" i="3" s="1"/>
  <c r="G55" i="3" l="1"/>
  <c r="G57" i="3"/>
  <c r="G53" i="3"/>
  <c r="G43" i="3"/>
  <c r="G46" i="3"/>
  <c r="G54" i="3"/>
  <c r="G47" i="3"/>
  <c r="G42" i="3"/>
  <c r="F25" i="3"/>
  <c r="G25" i="3" s="1"/>
  <c r="G45" i="3"/>
  <c r="G48" i="3"/>
  <c r="G56" i="3"/>
  <c r="G44" i="3"/>
  <c r="G49" i="3"/>
  <c r="G50" i="3"/>
  <c r="G52" i="3"/>
  <c r="G51" i="3"/>
  <c r="G41" i="3"/>
  <c r="G98" i="3" l="1"/>
  <c r="J96" i="3" s="1"/>
  <c r="L96" i="3" s="1"/>
  <c r="G23" i="3"/>
  <c r="J95" i="3" s="1"/>
  <c r="L95" i="3" l="1"/>
  <c r="N95" i="3" s="1"/>
  <c r="N96" i="3"/>
  <c r="K98" i="3" l="1"/>
</calcChain>
</file>

<file path=xl/sharedStrings.xml><?xml version="1.0" encoding="utf-8"?>
<sst xmlns="http://schemas.openxmlformats.org/spreadsheetml/2006/main" count="189" uniqueCount="149">
  <si>
    <t>Agenda Buenos tratos Buenos ratos</t>
  </si>
  <si>
    <t>Calendario buenos tratos buenos ratos</t>
  </si>
  <si>
    <t>Sari</t>
  </si>
  <si>
    <t>Amigo árbol</t>
  </si>
  <si>
    <t>El árbol de los niños</t>
  </si>
  <si>
    <t>Lilith</t>
  </si>
  <si>
    <t>Puzzle arriba el sur</t>
  </si>
  <si>
    <t>Primera aventura</t>
  </si>
  <si>
    <t>Escuela publica</t>
  </si>
  <si>
    <t>Amigo libro</t>
  </si>
  <si>
    <t>Dos mujeres</t>
  </si>
  <si>
    <t>Brujas</t>
  </si>
  <si>
    <t>Marcha</t>
  </si>
  <si>
    <t>Raíces y resistencia</t>
  </si>
  <si>
    <t>Nuevos vientos</t>
  </si>
  <si>
    <t>Árbol de la esperanza</t>
  </si>
  <si>
    <t>Mazorca campesina</t>
  </si>
  <si>
    <t>Baño</t>
  </si>
  <si>
    <t>Nana del callejón</t>
  </si>
  <si>
    <t>Dulces sueños</t>
  </si>
  <si>
    <t>Gira la noria</t>
  </si>
  <si>
    <t>Somos de colores</t>
  </si>
  <si>
    <t>Oasis de vida</t>
  </si>
  <si>
    <t>Bailando bajo la lluvia</t>
  </si>
  <si>
    <t xml:space="preserve">Tómatelo con calma </t>
  </si>
  <si>
    <t>Cuídate mucho</t>
  </si>
  <si>
    <t>Unicornio azul</t>
  </si>
  <si>
    <t>CUADERNOS</t>
  </si>
  <si>
    <t>PUZZLES</t>
  </si>
  <si>
    <t>POSTALES</t>
  </si>
  <si>
    <t>MATERIAL</t>
  </si>
  <si>
    <t>CANTIDAD</t>
  </si>
  <si>
    <t>Bajo el mar</t>
  </si>
  <si>
    <t>Campesina</t>
  </si>
  <si>
    <t>Fecha:</t>
  </si>
  <si>
    <t>Nombre</t>
  </si>
  <si>
    <t>calle y número</t>
  </si>
  <si>
    <t>C.P.</t>
  </si>
  <si>
    <t>Población</t>
  </si>
  <si>
    <t>Provincia</t>
  </si>
  <si>
    <t>Dirección de envío</t>
  </si>
  <si>
    <t>E-mail:</t>
  </si>
  <si>
    <t>Tfno.:</t>
  </si>
  <si>
    <t>Cif / Nif:</t>
  </si>
  <si>
    <t>Dominó "comercio Justo"</t>
  </si>
  <si>
    <t>Eco-lógico 54</t>
  </si>
  <si>
    <t>Juego de parejas  "Iguales"</t>
  </si>
  <si>
    <t>Las Aventuras de Superpapayaso</t>
  </si>
  <si>
    <t>Los viajes de Mimo</t>
  </si>
  <si>
    <t>P.V.P.</t>
  </si>
  <si>
    <t>JUEGOS COOPERATIVOS</t>
  </si>
  <si>
    <t>El Baño de Mr. CANGREJO</t>
  </si>
  <si>
    <t>Asamblea Intergaláctica</t>
  </si>
  <si>
    <t xml:space="preserve">Día de Mercado </t>
  </si>
  <si>
    <t xml:space="preserve">¡¡A las 8 en la Plaza!! </t>
  </si>
  <si>
    <t xml:space="preserve">El Gran Viaje  </t>
  </si>
  <si>
    <t>La Leyenda del Árbol Mágico</t>
  </si>
  <si>
    <t>Quijote</t>
  </si>
  <si>
    <t>Mariposa</t>
  </si>
  <si>
    <t>Al Amanecer</t>
  </si>
  <si>
    <t>Hombre Nuevo</t>
  </si>
  <si>
    <t>LIBRETAS</t>
  </si>
  <si>
    <t>Faro</t>
  </si>
  <si>
    <t xml:space="preserve"> LIBRETAS Y CUADERNOS </t>
  </si>
  <si>
    <t>Sueños de Colores</t>
  </si>
  <si>
    <t>Tendiendo puentes</t>
  </si>
  <si>
    <t xml:space="preserve"> LIBRERÍA</t>
  </si>
  <si>
    <t>JUEGOS DE MESA</t>
  </si>
  <si>
    <t>El Huerto Encantado</t>
  </si>
  <si>
    <t>BABEL la Ciudad multicolor</t>
  </si>
  <si>
    <t>Criaturas espaciales</t>
  </si>
  <si>
    <t>El puchero de los duendes</t>
  </si>
  <si>
    <t>Juegos Cooperativos + Lamina</t>
  </si>
  <si>
    <t>Las Brujas de Farrabús</t>
  </si>
  <si>
    <t>El bosque Tantai</t>
  </si>
  <si>
    <t>Callejero</t>
  </si>
  <si>
    <t>Mujeres cooperativas</t>
  </si>
  <si>
    <t>Mujer que camina</t>
  </si>
  <si>
    <t>Manos hospitalarias</t>
  </si>
  <si>
    <t>Al son de las olas</t>
  </si>
  <si>
    <t>TOTAL</t>
  </si>
  <si>
    <t>Puerto Norte-Sur</t>
  </si>
  <si>
    <t>Los Tesoros de Africa</t>
  </si>
  <si>
    <t>El Lobo López y la Pandilla Tomate</t>
  </si>
  <si>
    <t>Lucecitas</t>
  </si>
  <si>
    <t>El Misterio de las Mujeres invisibles</t>
  </si>
  <si>
    <t>Perdido en la montaña</t>
  </si>
  <si>
    <t>Fin</t>
  </si>
  <si>
    <t>El poeta que vuela</t>
  </si>
  <si>
    <t>Espiral de Comercio Justo</t>
  </si>
  <si>
    <t>Ciclista</t>
  </si>
  <si>
    <t>Bienvenida</t>
  </si>
  <si>
    <t>Ciudades verdes</t>
  </si>
  <si>
    <t>LIBRETAS PUR</t>
  </si>
  <si>
    <t>LIBRETAS WIRO</t>
  </si>
  <si>
    <t>CUADERNOS PUR</t>
  </si>
  <si>
    <t>CUADERNOS WIRO</t>
  </si>
  <si>
    <t>Atardecer</t>
  </si>
  <si>
    <t>Descuento:</t>
  </si>
  <si>
    <t>PRECIO</t>
  </si>
  <si>
    <t>PRECIO
CLIENTE</t>
  </si>
  <si>
    <t>Humanoides</t>
  </si>
  <si>
    <t>Libronautas</t>
  </si>
  <si>
    <t>DATOS CLIENTE:</t>
  </si>
  <si>
    <t>BASE IMPONIBLE</t>
  </si>
  <si>
    <t>% I.V.A.</t>
  </si>
  <si>
    <t>Importe I.V.A</t>
  </si>
  <si>
    <t>SUBTOTAL</t>
  </si>
  <si>
    <t>TOTAL PEDIDO</t>
  </si>
  <si>
    <t>¡Novedad!</t>
  </si>
  <si>
    <t>Princesas al rescate</t>
  </si>
  <si>
    <t>La travesía del Dragón</t>
  </si>
  <si>
    <t>Soberania Alimentaria</t>
  </si>
  <si>
    <t>Basajaun, El renacer del bosque</t>
  </si>
  <si>
    <t>Pachamama</t>
  </si>
  <si>
    <t>La Superclase</t>
  </si>
  <si>
    <r>
      <t xml:space="preserve">Grandes Damas </t>
    </r>
    <r>
      <rPr>
        <b/>
        <sz val="14"/>
        <color theme="0"/>
        <rFont val="Calibri"/>
        <family val="2"/>
        <scheme val="minor"/>
      </rPr>
      <t>¡¡Próximamente!!</t>
    </r>
  </si>
  <si>
    <t>Mama Beba</t>
  </si>
  <si>
    <t>El Chocolate Mágico - C. Justo</t>
  </si>
  <si>
    <t>JEMBATAN: ¡Parar la guerra!</t>
  </si>
  <si>
    <t>Tortuga</t>
  </si>
  <si>
    <t>TIENDAS</t>
  </si>
  <si>
    <t>LANZAMIENTO</t>
  </si>
  <si>
    <t>Hilos de lluvia</t>
  </si>
  <si>
    <t>Mi estrella</t>
  </si>
  <si>
    <t>Buceo interior</t>
  </si>
  <si>
    <t>Ancestras</t>
  </si>
  <si>
    <t>Yo soy tú</t>
  </si>
  <si>
    <t>Mujer río</t>
  </si>
  <si>
    <t>Besos de mar</t>
  </si>
  <si>
    <t>Del revés</t>
  </si>
  <si>
    <t>Mujer maleta</t>
  </si>
  <si>
    <t>La vida es juego</t>
  </si>
  <si>
    <t>Off Line</t>
  </si>
  <si>
    <t>Mujeres cielo</t>
  </si>
  <si>
    <t>Eres música</t>
  </si>
  <si>
    <t>Ponte en mi piel</t>
  </si>
  <si>
    <t>Casa árbol</t>
  </si>
  <si>
    <t>Suelta anclas</t>
  </si>
  <si>
    <t>Hipatia</t>
  </si>
  <si>
    <t>Bruja</t>
  </si>
  <si>
    <t>Albarán Nº</t>
  </si>
  <si>
    <t>Ekilikua Creaciones</t>
  </si>
  <si>
    <t>González Yagüe Eneko y Ochoa Navarro Itziar S.I.</t>
  </si>
  <si>
    <t>E31859416</t>
  </si>
  <si>
    <t>info@ekilikua.com</t>
  </si>
  <si>
    <t>C/ Ernestina de Champourcin, 2 Local 14 31500 Tudela (NAVARRA)</t>
  </si>
  <si>
    <t xml:space="preserve">CIF: </t>
  </si>
  <si>
    <t>El juego de Mama Beba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</si>
</sst>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5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indexed="6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indexed="61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FF0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6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indexed="9"/>
      <name val="Calibri"/>
      <family val="2"/>
      <scheme val="minor"/>
    </font>
    <font>
      <b/>
      <sz val="18"/>
      <color indexed="9"/>
      <name val="Acme"/>
    </font>
    <font>
      <b/>
      <sz val="18"/>
      <name val="Acme"/>
    </font>
    <font>
      <b/>
      <sz val="16"/>
      <name val="Acme"/>
    </font>
    <font>
      <sz val="18"/>
      <name val="Acme"/>
    </font>
    <font>
      <b/>
      <sz val="11"/>
      <color indexed="61"/>
      <name val="Acme"/>
    </font>
    <font>
      <b/>
      <sz val="11"/>
      <name val="Acme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0"/>
      <color indexed="9"/>
      <name val="Acme"/>
    </font>
    <font>
      <b/>
      <sz val="8"/>
      <color indexed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Acme"/>
    </font>
    <font>
      <b/>
      <sz val="12"/>
      <name val="Bookman Old Style"/>
      <family val="1"/>
    </font>
    <font>
      <sz val="10"/>
      <name val="Bookman Old Style"/>
      <family val="1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D65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23"/>
      </left>
      <right style="thin">
        <color indexed="2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theme="0" tint="-0.34998626667073579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Fill="0" applyAlignment="0" applyProtection="0"/>
    <xf numFmtId="9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262">
    <xf numFmtId="0" fontId="0" fillId="0" borderId="0" xfId="0"/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vertical="center"/>
      <protection hidden="1"/>
    </xf>
    <xf numFmtId="9" fontId="4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Fill="1" applyProtection="1">
      <protection hidden="1"/>
    </xf>
    <xf numFmtId="0" fontId="8" fillId="0" borderId="10" xfId="0" applyFont="1" applyFill="1" applyBorder="1" applyAlignment="1" applyProtection="1">
      <alignment horizontal="right"/>
      <protection hidden="1"/>
    </xf>
    <xf numFmtId="0" fontId="3" fillId="0" borderId="10" xfId="0" applyFont="1" applyFill="1" applyBorder="1" applyProtection="1">
      <protection hidden="1"/>
    </xf>
    <xf numFmtId="0" fontId="3" fillId="0" borderId="11" xfId="0" applyFont="1" applyFill="1" applyBorder="1" applyProtection="1">
      <protection hidden="1"/>
    </xf>
    <xf numFmtId="0" fontId="3" fillId="0" borderId="5" xfId="0" applyFont="1" applyFill="1" applyBorder="1" applyProtection="1">
      <protection hidden="1"/>
    </xf>
    <xf numFmtId="0" fontId="3" fillId="0" borderId="0" xfId="0" applyFont="1"/>
    <xf numFmtId="164" fontId="3" fillId="0" borderId="14" xfId="0" applyNumberFormat="1" applyFont="1" applyBorder="1" applyProtection="1">
      <protection hidden="1"/>
    </xf>
    <xf numFmtId="1" fontId="3" fillId="0" borderId="14" xfId="0" applyNumberFormat="1" applyFont="1" applyFill="1" applyBorder="1" applyAlignment="1" applyProtection="1">
      <alignment horizontal="center" vertical="center"/>
      <protection hidden="1"/>
    </xf>
    <xf numFmtId="0" fontId="15" fillId="0" borderId="14" xfId="0" applyFont="1" applyFill="1" applyBorder="1" applyAlignment="1" applyProtection="1">
      <alignment horizontal="center"/>
      <protection hidden="1"/>
    </xf>
    <xf numFmtId="164" fontId="3" fillId="0" borderId="14" xfId="0" applyNumberFormat="1" applyFont="1" applyBorder="1" applyAlignment="1" applyProtection="1">
      <protection hidden="1"/>
    </xf>
    <xf numFmtId="164" fontId="3" fillId="0" borderId="0" xfId="0" applyNumberFormat="1" applyFont="1" applyProtection="1">
      <protection hidden="1"/>
    </xf>
    <xf numFmtId="164" fontId="3" fillId="0" borderId="0" xfId="0" applyNumberFormat="1" applyFont="1" applyFill="1" applyProtection="1">
      <protection hidden="1"/>
    </xf>
    <xf numFmtId="164" fontId="3" fillId="0" borderId="0" xfId="0" applyNumberFormat="1" applyFont="1" applyFill="1" applyAlignment="1" applyProtection="1">
      <protection hidden="1"/>
    </xf>
    <xf numFmtId="49" fontId="3" fillId="0" borderId="0" xfId="0" applyNumberFormat="1" applyFont="1" applyProtection="1">
      <protection hidden="1"/>
    </xf>
    <xf numFmtId="49" fontId="3" fillId="0" borderId="0" xfId="0" applyNumberFormat="1" applyFont="1" applyFill="1" applyProtection="1">
      <protection hidden="1"/>
    </xf>
    <xf numFmtId="0" fontId="14" fillId="0" borderId="0" xfId="0" applyFont="1" applyFill="1" applyProtection="1">
      <protection hidden="1"/>
    </xf>
    <xf numFmtId="0" fontId="9" fillId="0" borderId="0" xfId="0" applyFont="1" applyFill="1" applyProtection="1">
      <protection hidden="1"/>
    </xf>
    <xf numFmtId="165" fontId="3" fillId="0" borderId="14" xfId="2" applyNumberFormat="1" applyFont="1" applyBorder="1" applyAlignment="1" applyProtection="1"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 wrapText="1"/>
      <protection hidden="1"/>
    </xf>
    <xf numFmtId="0" fontId="8" fillId="0" borderId="10" xfId="0" applyFont="1" applyFill="1" applyBorder="1" applyProtection="1">
      <protection hidden="1"/>
    </xf>
    <xf numFmtId="0" fontId="8" fillId="0" borderId="0" xfId="0" applyFont="1"/>
    <xf numFmtId="0" fontId="3" fillId="0" borderId="8" xfId="0" applyFont="1" applyBorder="1"/>
    <xf numFmtId="0" fontId="3" fillId="0" borderId="9" xfId="0" applyFont="1" applyBorder="1"/>
    <xf numFmtId="0" fontId="5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0" fontId="13" fillId="2" borderId="15" xfId="0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vertical="center"/>
    </xf>
    <xf numFmtId="0" fontId="11" fillId="0" borderId="14" xfId="0" applyFont="1" applyBorder="1" applyProtection="1">
      <protection hidden="1"/>
    </xf>
    <xf numFmtId="0" fontId="13" fillId="2" borderId="14" xfId="0" applyFont="1" applyFill="1" applyBorder="1" applyAlignment="1" applyProtection="1">
      <alignment horizontal="center"/>
      <protection hidden="1"/>
    </xf>
    <xf numFmtId="0" fontId="7" fillId="2" borderId="14" xfId="0" applyFont="1" applyFill="1" applyBorder="1" applyAlignment="1" applyProtection="1">
      <alignment horizontal="center"/>
      <protection hidden="1"/>
    </xf>
    <xf numFmtId="0" fontId="7" fillId="2" borderId="14" xfId="0" applyFont="1" applyFill="1" applyBorder="1" applyAlignment="1" applyProtection="1">
      <alignment horizontal="center" wrapText="1"/>
      <protection hidden="1"/>
    </xf>
    <xf numFmtId="0" fontId="14" fillId="5" borderId="14" xfId="0" applyFont="1" applyFill="1" applyBorder="1" applyAlignment="1" applyProtection="1">
      <protection hidden="1"/>
    </xf>
    <xf numFmtId="0" fontId="23" fillId="0" borderId="10" xfId="0" applyFont="1" applyBorder="1" applyAlignment="1" applyProtection="1">
      <alignment horizontal="center"/>
      <protection hidden="1"/>
    </xf>
    <xf numFmtId="0" fontId="11" fillId="0" borderId="14" xfId="0" applyFont="1" applyBorder="1" applyAlignment="1" applyProtection="1">
      <alignment horizontal="center"/>
      <protection hidden="1"/>
    </xf>
    <xf numFmtId="0" fontId="3" fillId="0" borderId="7" xfId="0" applyFont="1" applyBorder="1"/>
    <xf numFmtId="164" fontId="24" fillId="14" borderId="0" xfId="0" applyNumberFormat="1" applyFont="1" applyFill="1" applyProtection="1">
      <protection hidden="1"/>
    </xf>
    <xf numFmtId="0" fontId="3" fillId="0" borderId="0" xfId="0" applyFont="1" applyProtection="1"/>
    <xf numFmtId="165" fontId="3" fillId="0" borderId="14" xfId="2" applyNumberFormat="1" applyFont="1" applyBorder="1" applyAlignment="1" applyProtection="1">
      <alignment horizontal="center" vertical="center"/>
      <protection hidden="1"/>
    </xf>
    <xf numFmtId="165" fontId="24" fillId="14" borderId="0" xfId="0" applyNumberFormat="1" applyFont="1" applyFill="1" applyProtection="1"/>
    <xf numFmtId="0" fontId="11" fillId="0" borderId="14" xfId="0" applyFont="1" applyBorder="1" applyAlignment="1" applyProtection="1">
      <alignment horizontal="center"/>
      <protection locked="0" hidden="1"/>
    </xf>
    <xf numFmtId="0" fontId="26" fillId="0" borderId="14" xfId="0" applyFont="1" applyFill="1" applyBorder="1" applyAlignment="1" applyProtection="1">
      <alignment horizontal="center"/>
      <protection hidden="1"/>
    </xf>
    <xf numFmtId="0" fontId="16" fillId="0" borderId="14" xfId="0" applyFont="1" applyFill="1" applyBorder="1" applyAlignment="1" applyProtection="1">
      <alignment horizontal="center"/>
      <protection hidden="1"/>
    </xf>
    <xf numFmtId="0" fontId="27" fillId="0" borderId="14" xfId="0" applyFont="1" applyBorder="1" applyProtection="1">
      <protection hidden="1"/>
    </xf>
    <xf numFmtId="1" fontId="27" fillId="0" borderId="14" xfId="0" applyNumberFormat="1" applyFont="1" applyBorder="1" applyAlignment="1" applyProtection="1">
      <alignment horizontal="left" vertical="center"/>
      <protection hidden="1"/>
    </xf>
    <xf numFmtId="0" fontId="28" fillId="0" borderId="14" xfId="0" applyFont="1" applyBorder="1" applyProtection="1">
      <protection hidden="1"/>
    </xf>
    <xf numFmtId="0" fontId="28" fillId="0" borderId="14" xfId="0" applyFont="1" applyBorder="1" applyAlignment="1" applyProtection="1">
      <alignment horizontal="center"/>
      <protection hidden="1"/>
    </xf>
    <xf numFmtId="164" fontId="28" fillId="0" borderId="14" xfId="0" applyNumberFormat="1" applyFont="1" applyBorder="1" applyProtection="1">
      <protection hidden="1"/>
    </xf>
    <xf numFmtId="165" fontId="28" fillId="0" borderId="14" xfId="2" applyNumberFormat="1" applyFont="1" applyBorder="1" applyAlignment="1" applyProtection="1">
      <alignment horizontal="center" vertical="center"/>
      <protection hidden="1"/>
    </xf>
    <xf numFmtId="165" fontId="28" fillId="0" borderId="14" xfId="2" applyNumberFormat="1" applyFont="1" applyBorder="1" applyAlignment="1" applyProtection="1">
      <protection hidden="1"/>
    </xf>
    <xf numFmtId="0" fontId="27" fillId="0" borderId="14" xfId="0" applyFont="1" applyBorder="1" applyAlignment="1" applyProtection="1">
      <alignment horizontal="center"/>
      <protection locked="0" hidden="1"/>
    </xf>
    <xf numFmtId="164" fontId="27" fillId="0" borderId="14" xfId="0" applyNumberFormat="1" applyFont="1" applyBorder="1" applyProtection="1">
      <protection hidden="1"/>
    </xf>
    <xf numFmtId="165" fontId="27" fillId="0" borderId="14" xfId="2" applyNumberFormat="1" applyFont="1" applyBorder="1" applyAlignment="1" applyProtection="1">
      <alignment horizontal="center" vertical="center"/>
      <protection hidden="1"/>
    </xf>
    <xf numFmtId="165" fontId="27" fillId="0" borderId="14" xfId="2" applyNumberFormat="1" applyFont="1" applyBorder="1" applyAlignment="1" applyProtection="1">
      <protection hidden="1"/>
    </xf>
    <xf numFmtId="0" fontId="30" fillId="0" borderId="14" xfId="0" applyFont="1" applyFill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1" fontId="27" fillId="0" borderId="14" xfId="0" applyNumberFormat="1" applyFont="1" applyBorder="1" applyAlignment="1" applyProtection="1">
      <alignment horizontal="center" vertical="center"/>
      <protection locked="0" hidden="1"/>
    </xf>
    <xf numFmtId="0" fontId="32" fillId="0" borderId="14" xfId="0" applyFont="1" applyFill="1" applyBorder="1" applyAlignment="1" applyProtection="1">
      <alignment horizontal="center"/>
      <protection hidden="1"/>
    </xf>
    <xf numFmtId="0" fontId="27" fillId="0" borderId="0" xfId="0" applyFont="1" applyProtection="1"/>
    <xf numFmtId="0" fontId="27" fillId="0" borderId="14" xfId="0" applyFont="1" applyBorder="1" applyAlignment="1" applyProtection="1"/>
    <xf numFmtId="0" fontId="27" fillId="0" borderId="14" xfId="0" applyFont="1" applyFill="1" applyBorder="1" applyAlignment="1" applyProtection="1"/>
    <xf numFmtId="0" fontId="27" fillId="0" borderId="14" xfId="0" applyNumberFormat="1" applyFont="1" applyBorder="1" applyAlignment="1" applyProtection="1">
      <alignment horizontal="center"/>
      <protection locked="0" hidden="1"/>
    </xf>
    <xf numFmtId="0" fontId="27" fillId="0" borderId="14" xfId="0" applyFont="1" applyBorder="1" applyProtection="1"/>
    <xf numFmtId="165" fontId="27" fillId="0" borderId="14" xfId="2" applyNumberFormat="1" applyFont="1" applyFill="1" applyBorder="1" applyAlignment="1" applyProtection="1">
      <protection hidden="1"/>
    </xf>
    <xf numFmtId="0" fontId="27" fillId="0" borderId="14" xfId="0" applyFont="1" applyBorder="1" applyAlignment="1" applyProtection="1">
      <protection hidden="1"/>
    </xf>
    <xf numFmtId="0" fontId="27" fillId="0" borderId="14" xfId="0" applyFont="1" applyBorder="1" applyAlignment="1" applyProtection="1">
      <alignment horizontal="left"/>
      <protection hidden="1"/>
    </xf>
    <xf numFmtId="0" fontId="27" fillId="0" borderId="17" xfId="0" applyFont="1" applyBorder="1" applyProtection="1">
      <protection hidden="1"/>
    </xf>
    <xf numFmtId="0" fontId="27" fillId="0" borderId="17" xfId="0" applyFont="1" applyBorder="1" applyAlignment="1" applyProtection="1">
      <alignment horizontal="center"/>
      <protection locked="0" hidden="1"/>
    </xf>
    <xf numFmtId="164" fontId="27" fillId="0" borderId="17" xfId="0" applyNumberFormat="1" applyFont="1" applyBorder="1" applyProtection="1">
      <protection hidden="1"/>
    </xf>
    <xf numFmtId="165" fontId="27" fillId="0" borderId="17" xfId="2" applyNumberFormat="1" applyFont="1" applyBorder="1" applyAlignment="1" applyProtection="1">
      <alignment horizontal="center" vertical="center"/>
      <protection hidden="1"/>
    </xf>
    <xf numFmtId="165" fontId="27" fillId="0" borderId="17" xfId="2" applyNumberFormat="1" applyFont="1" applyBorder="1" applyAlignment="1" applyProtection="1">
      <protection hidden="1"/>
    </xf>
    <xf numFmtId="0" fontId="32" fillId="0" borderId="17" xfId="0" applyFont="1" applyFill="1" applyBorder="1" applyAlignment="1" applyProtection="1">
      <alignment horizontal="center"/>
      <protection hidden="1"/>
    </xf>
    <xf numFmtId="0" fontId="34" fillId="0" borderId="17" xfId="0" applyFont="1" applyFill="1" applyBorder="1" applyProtection="1">
      <protection hidden="1"/>
    </xf>
    <xf numFmtId="0" fontId="32" fillId="0" borderId="17" xfId="0" applyFont="1" applyBorder="1" applyAlignment="1" applyProtection="1">
      <alignment horizontal="center"/>
      <protection hidden="1"/>
    </xf>
    <xf numFmtId="0" fontId="27" fillId="0" borderId="17" xfId="0" applyFont="1" applyBorder="1" applyAlignment="1" applyProtection="1">
      <protection hidden="1"/>
    </xf>
    <xf numFmtId="1" fontId="27" fillId="0" borderId="17" xfId="0" applyNumberFormat="1" applyFont="1" applyFill="1" applyBorder="1" applyAlignment="1" applyProtection="1">
      <alignment horizontal="center" vertical="center"/>
      <protection hidden="1"/>
    </xf>
    <xf numFmtId="0" fontId="38" fillId="0" borderId="0" xfId="0" applyFont="1" applyProtection="1"/>
    <xf numFmtId="0" fontId="40" fillId="0" borderId="0" xfId="0" applyFont="1" applyAlignment="1" applyProtection="1">
      <alignment vertical="top"/>
    </xf>
    <xf numFmtId="0" fontId="3" fillId="0" borderId="0" xfId="0" applyFont="1" applyProtection="1"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30" fillId="0" borderId="0" xfId="0" applyFont="1" applyFill="1" applyAlignment="1" applyProtection="1">
      <alignment horizontal="center"/>
      <protection hidden="1"/>
    </xf>
    <xf numFmtId="0" fontId="14" fillId="0" borderId="0" xfId="0" applyFont="1" applyFill="1" applyAlignment="1" applyProtection="1">
      <protection hidden="1"/>
    </xf>
    <xf numFmtId="165" fontId="27" fillId="0" borderId="0" xfId="2" applyNumberFormat="1" applyFont="1" applyFill="1" applyBorder="1" applyAlignment="1" applyProtection="1">
      <protection hidden="1"/>
    </xf>
    <xf numFmtId="1" fontId="3" fillId="0" borderId="0" xfId="0" applyNumberFormat="1" applyFont="1" applyFill="1" applyAlignment="1" applyProtection="1">
      <alignment horizontal="center" vertical="center"/>
      <protection hidden="1"/>
    </xf>
    <xf numFmtId="0" fontId="32" fillId="0" borderId="0" xfId="0" applyFont="1" applyFill="1" applyAlignment="1" applyProtection="1">
      <alignment horizontal="center"/>
      <protection hidden="1"/>
    </xf>
    <xf numFmtId="0" fontId="11" fillId="0" borderId="0" xfId="0" applyFont="1" applyAlignment="1" applyProtection="1"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3" fillId="0" borderId="0" xfId="0" applyFont="1" applyFill="1"/>
    <xf numFmtId="1" fontId="27" fillId="0" borderId="0" xfId="0" applyNumberFormat="1" applyFont="1" applyFill="1" applyAlignment="1" applyProtection="1">
      <alignment horizontal="center" vertical="center"/>
      <protection hidden="1"/>
    </xf>
    <xf numFmtId="0" fontId="34" fillId="0" borderId="0" xfId="0" applyFont="1" applyFill="1" applyProtection="1">
      <protection hidden="1"/>
    </xf>
    <xf numFmtId="0" fontId="27" fillId="0" borderId="0" xfId="0" applyFont="1" applyFill="1" applyAlignment="1" applyProtection="1">
      <protection hidden="1"/>
    </xf>
    <xf numFmtId="0" fontId="27" fillId="0" borderId="0" xfId="0" applyFont="1" applyFill="1" applyAlignment="1" applyProtection="1">
      <alignment horizontal="center"/>
      <protection locked="0" hidden="1"/>
    </xf>
    <xf numFmtId="164" fontId="27" fillId="0" borderId="0" xfId="0" applyNumberFormat="1" applyFont="1" applyFill="1" applyProtection="1">
      <protection hidden="1"/>
    </xf>
    <xf numFmtId="165" fontId="27" fillId="0" borderId="0" xfId="2" applyNumberFormat="1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Protection="1">
      <protection hidden="1"/>
    </xf>
    <xf numFmtId="0" fontId="31" fillId="0" borderId="0" xfId="0" applyFont="1" applyFill="1" applyAlignment="1" applyProtection="1">
      <alignment horizontal="center"/>
      <protection locked="0" hidden="1"/>
    </xf>
    <xf numFmtId="6" fontId="33" fillId="0" borderId="0" xfId="0" applyNumberFormat="1" applyFont="1" applyFill="1" applyProtection="1">
      <protection hidden="1"/>
    </xf>
    <xf numFmtId="165" fontId="33" fillId="0" borderId="0" xfId="0" applyNumberFormat="1" applyFont="1" applyFill="1" applyAlignment="1" applyProtection="1">
      <alignment horizontal="center" vertical="center"/>
      <protection hidden="1"/>
    </xf>
    <xf numFmtId="0" fontId="27" fillId="0" borderId="0" xfId="0" applyFont="1" applyFill="1" applyProtection="1">
      <protection hidden="1"/>
    </xf>
    <xf numFmtId="0" fontId="31" fillId="0" borderId="0" xfId="0" applyFont="1" applyFill="1" applyAlignment="1" applyProtection="1">
      <alignment vertical="center"/>
      <protection hidden="1"/>
    </xf>
    <xf numFmtId="164" fontId="18" fillId="0" borderId="0" xfId="0" applyNumberFormat="1" applyFont="1" applyFill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5" fontId="22" fillId="0" borderId="0" xfId="0" applyNumberFormat="1" applyFont="1" applyAlignment="1" applyProtection="1">
      <alignment horizontal="left" vertical="center"/>
      <protection hidden="1"/>
    </xf>
    <xf numFmtId="164" fontId="18" fillId="0" borderId="0" xfId="0" applyNumberFormat="1" applyFont="1" applyFill="1" applyAlignment="1" applyProtection="1">
      <alignment vertical="center"/>
      <protection hidden="1"/>
    </xf>
    <xf numFmtId="0" fontId="15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  <protection hidden="1"/>
    </xf>
    <xf numFmtId="164" fontId="19" fillId="0" borderId="0" xfId="0" applyNumberFormat="1" applyFont="1" applyFill="1" applyProtection="1">
      <protection hidden="1"/>
    </xf>
    <xf numFmtId="0" fontId="19" fillId="0" borderId="0" xfId="0" applyFont="1" applyProtection="1">
      <protection hidden="1"/>
    </xf>
    <xf numFmtId="0" fontId="3" fillId="0" borderId="0" xfId="0" applyFont="1" applyFill="1" applyAlignment="1" applyProtection="1">
      <alignment vertical="center"/>
      <protection hidden="1"/>
    </xf>
    <xf numFmtId="164" fontId="3" fillId="0" borderId="0" xfId="0" applyNumberFormat="1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9" fontId="6" fillId="0" borderId="0" xfId="0" applyNumberFormat="1" applyFont="1" applyAlignment="1" applyProtection="1">
      <alignment horizontal="center" vertical="center"/>
      <protection hidden="1"/>
    </xf>
    <xf numFmtId="0" fontId="3" fillId="0" borderId="10" xfId="0" applyFont="1" applyBorder="1" applyProtection="1">
      <protection hidden="1"/>
    </xf>
    <xf numFmtId="0" fontId="45" fillId="10" borderId="14" xfId="0" applyFont="1" applyFill="1" applyBorder="1" applyAlignment="1" applyProtection="1">
      <alignment horizontal="center"/>
      <protection hidden="1"/>
    </xf>
    <xf numFmtId="0" fontId="42" fillId="0" borderId="3" xfId="0" applyFont="1" applyBorder="1" applyAlignment="1" applyProtection="1">
      <alignment horizontal="center" vertical="top" wrapText="1"/>
      <protection hidden="1"/>
    </xf>
    <xf numFmtId="9" fontId="43" fillId="0" borderId="18" xfId="0" applyNumberFormat="1" applyFont="1" applyBorder="1" applyAlignment="1" applyProtection="1">
      <alignment horizontal="center" vertical="center"/>
      <protection hidden="1"/>
    </xf>
    <xf numFmtId="9" fontId="43" fillId="0" borderId="20" xfId="0" applyNumberFormat="1" applyFont="1" applyBorder="1" applyAlignment="1" applyProtection="1">
      <alignment horizontal="center" vertical="center"/>
      <protection hidden="1"/>
    </xf>
    <xf numFmtId="0" fontId="27" fillId="0" borderId="14" xfId="0" applyNumberFormat="1" applyFont="1" applyFill="1" applyBorder="1" applyAlignment="1" applyProtection="1">
      <alignment horizontal="center"/>
      <protection locked="0" hidden="1"/>
    </xf>
    <xf numFmtId="164" fontId="27" fillId="0" borderId="14" xfId="0" applyNumberFormat="1" applyFont="1" applyFill="1" applyBorder="1" applyProtection="1">
      <protection hidden="1"/>
    </xf>
    <xf numFmtId="165" fontId="27" fillId="0" borderId="14" xfId="2" applyNumberFormat="1" applyFont="1" applyFill="1" applyBorder="1" applyAlignment="1" applyProtection="1">
      <alignment horizontal="center" vertical="center"/>
      <protection hidden="1"/>
    </xf>
    <xf numFmtId="0" fontId="45" fillId="0" borderId="14" xfId="0" applyFont="1" applyFill="1" applyBorder="1" applyAlignment="1" applyProtection="1">
      <alignment horizontal="center"/>
      <protection hidden="1"/>
    </xf>
    <xf numFmtId="0" fontId="27" fillId="0" borderId="14" xfId="0" applyFont="1" applyFill="1" applyBorder="1" applyAlignment="1" applyProtection="1">
      <alignment horizontal="center"/>
      <protection hidden="1"/>
    </xf>
    <xf numFmtId="0" fontId="27" fillId="0" borderId="22" xfId="0" applyFont="1" applyBorder="1" applyAlignment="1" applyProtection="1">
      <protection hidden="1"/>
    </xf>
    <xf numFmtId="0" fontId="27" fillId="0" borderId="22" xfId="0" applyFont="1" applyBorder="1" applyAlignment="1" applyProtection="1">
      <alignment horizontal="center"/>
      <protection locked="0" hidden="1"/>
    </xf>
    <xf numFmtId="164" fontId="27" fillId="0" borderId="22" xfId="0" applyNumberFormat="1" applyFont="1" applyBorder="1" applyProtection="1">
      <protection hidden="1"/>
    </xf>
    <xf numFmtId="165" fontId="27" fillId="0" borderId="22" xfId="2" applyNumberFormat="1" applyFont="1" applyBorder="1" applyAlignment="1" applyProtection="1">
      <alignment horizontal="center" vertical="center"/>
      <protection hidden="1"/>
    </xf>
    <xf numFmtId="165" fontId="27" fillId="0" borderId="22" xfId="2" applyNumberFormat="1" applyFont="1" applyBorder="1" applyAlignment="1" applyProtection="1">
      <protection hidden="1"/>
    </xf>
    <xf numFmtId="0" fontId="30" fillId="0" borderId="22" xfId="0" applyFont="1" applyBorder="1" applyAlignment="1" applyProtection="1">
      <alignment horizontal="center"/>
      <protection hidden="1"/>
    </xf>
    <xf numFmtId="0" fontId="35" fillId="8" borderId="0" xfId="0" applyFont="1" applyFill="1" applyAlignment="1" applyProtection="1">
      <alignment horizontal="left"/>
      <protection hidden="1"/>
    </xf>
    <xf numFmtId="0" fontId="27" fillId="0" borderId="0" xfId="0" applyNumberFormat="1" applyFont="1" applyFill="1" applyAlignment="1" applyProtection="1">
      <alignment horizontal="center"/>
      <protection locked="0" hidden="1"/>
    </xf>
    <xf numFmtId="8" fontId="33" fillId="0" borderId="0" xfId="0" applyNumberFormat="1" applyFont="1" applyFill="1" applyProtection="1">
      <protection hidden="1"/>
    </xf>
    <xf numFmtId="0" fontId="22" fillId="0" borderId="0" xfId="0" applyFont="1" applyFill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44" fillId="0" borderId="0" xfId="0" applyFont="1" applyFill="1" applyAlignment="1" applyProtection="1">
      <protection hidden="1"/>
    </xf>
    <xf numFmtId="9" fontId="48" fillId="0" borderId="0" xfId="1" applyFont="1" applyFill="1" applyBorder="1" applyAlignment="1" applyProtection="1">
      <alignment vertical="center"/>
      <protection locked="0" hidden="1"/>
    </xf>
    <xf numFmtId="0" fontId="25" fillId="0" borderId="0" xfId="0" applyFont="1" applyFill="1" applyProtection="1">
      <protection locked="0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protection locked="0" hidden="1"/>
    </xf>
    <xf numFmtId="0" fontId="10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Protection="1">
      <protection hidden="1"/>
    </xf>
    <xf numFmtId="0" fontId="46" fillId="0" borderId="0" xfId="3" applyFill="1" applyBorder="1" applyProtection="1">
      <protection locked="0"/>
    </xf>
    <xf numFmtId="0" fontId="10" fillId="0" borderId="0" xfId="0" applyFont="1" applyFill="1" applyProtection="1">
      <protection locked="0"/>
    </xf>
    <xf numFmtId="0" fontId="8" fillId="0" borderId="0" xfId="0" applyFont="1" applyFill="1"/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165" fontId="24" fillId="0" borderId="0" xfId="0" applyNumberFormat="1" applyFont="1" applyFill="1" applyProtection="1"/>
    <xf numFmtId="0" fontId="22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vertical="center"/>
    </xf>
    <xf numFmtId="165" fontId="22" fillId="0" borderId="0" xfId="0" applyNumberFormat="1" applyFont="1" applyFill="1" applyAlignment="1" applyProtection="1">
      <alignment horizontal="left" vertical="center"/>
      <protection hidden="1"/>
    </xf>
    <xf numFmtId="0" fontId="3" fillId="0" borderId="0" xfId="0" applyFont="1" applyFill="1" applyAlignment="1">
      <alignment vertical="center"/>
    </xf>
    <xf numFmtId="0" fontId="10" fillId="0" borderId="2" xfId="0" applyFont="1" applyBorder="1" applyProtection="1">
      <protection locked="0"/>
    </xf>
    <xf numFmtId="0" fontId="25" fillId="0" borderId="2" xfId="0" applyFont="1" applyFill="1" applyBorder="1" applyProtection="1">
      <protection locked="0"/>
    </xf>
    <xf numFmtId="0" fontId="10" fillId="0" borderId="2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Protection="1">
      <protection hidden="1"/>
    </xf>
    <xf numFmtId="0" fontId="3" fillId="0" borderId="6" xfId="0" applyFont="1" applyFill="1" applyBorder="1" applyProtection="1">
      <protection hidden="1"/>
    </xf>
    <xf numFmtId="0" fontId="42" fillId="0" borderId="3" xfId="0" applyFont="1" applyBorder="1" applyAlignment="1" applyProtection="1">
      <alignment vertical="top" wrapText="1"/>
      <protection hidden="1"/>
    </xf>
    <xf numFmtId="165" fontId="43" fillId="0" borderId="18" xfId="0" applyNumberFormat="1" applyFont="1" applyBorder="1" applyAlignment="1" applyProtection="1">
      <protection hidden="1"/>
    </xf>
    <xf numFmtId="164" fontId="43" fillId="0" borderId="20" xfId="0" applyNumberFormat="1" applyFont="1" applyBorder="1" applyAlignment="1" applyProtection="1">
      <protection hidden="1"/>
    </xf>
    <xf numFmtId="0" fontId="42" fillId="0" borderId="3" xfId="0" applyFont="1" applyBorder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27" fillId="0" borderId="24" xfId="0" applyFont="1" applyBorder="1" applyProtection="1">
      <protection hidden="1"/>
    </xf>
    <xf numFmtId="0" fontId="27" fillId="0" borderId="24" xfId="0" applyFont="1" applyBorder="1" applyAlignment="1" applyProtection="1">
      <alignment horizontal="center"/>
      <protection locked="0" hidden="1"/>
    </xf>
    <xf numFmtId="164" fontId="27" fillId="0" borderId="24" xfId="0" applyNumberFormat="1" applyFont="1" applyBorder="1" applyProtection="1">
      <protection hidden="1"/>
    </xf>
    <xf numFmtId="165" fontId="27" fillId="0" borderId="24" xfId="2" applyNumberFormat="1" applyFont="1" applyBorder="1" applyAlignment="1" applyProtection="1">
      <alignment horizontal="center" vertical="center"/>
      <protection hidden="1"/>
    </xf>
    <xf numFmtId="165" fontId="27" fillId="0" borderId="24" xfId="2" applyNumberFormat="1" applyFont="1" applyBorder="1" applyAlignment="1" applyProtection="1">
      <protection hidden="1"/>
    </xf>
    <xf numFmtId="0" fontId="32" fillId="0" borderId="24" xfId="0" applyFont="1" applyFill="1" applyBorder="1" applyAlignment="1" applyProtection="1">
      <alignment horizontal="center"/>
      <protection hidden="1"/>
    </xf>
    <xf numFmtId="0" fontId="35" fillId="3" borderId="3" xfId="0" applyFont="1" applyFill="1" applyBorder="1" applyAlignment="1" applyProtection="1">
      <alignment horizontal="center"/>
      <protection hidden="1"/>
    </xf>
    <xf numFmtId="0" fontId="35" fillId="3" borderId="13" xfId="0" applyFont="1" applyFill="1" applyBorder="1" applyAlignment="1" applyProtection="1">
      <alignment horizontal="center"/>
      <protection hidden="1"/>
    </xf>
    <xf numFmtId="0" fontId="35" fillId="3" borderId="4" xfId="0" applyFont="1" applyFill="1" applyBorder="1" applyAlignment="1" applyProtection="1">
      <alignment horizontal="center"/>
      <protection hidden="1"/>
    </xf>
    <xf numFmtId="0" fontId="39" fillId="0" borderId="25" xfId="0" applyFont="1" applyFill="1" applyBorder="1" applyAlignment="1" applyProtection="1">
      <alignment horizontal="center" vertical="top"/>
      <protection hidden="1"/>
    </xf>
    <xf numFmtId="0" fontId="39" fillId="0" borderId="25" xfId="0" applyFont="1" applyFill="1" applyBorder="1" applyAlignment="1" applyProtection="1">
      <alignment horizontal="center" vertical="top" wrapText="1"/>
      <protection hidden="1"/>
    </xf>
    <xf numFmtId="0" fontId="3" fillId="0" borderId="10" xfId="0" applyFont="1" applyBorder="1"/>
    <xf numFmtId="0" fontId="3" fillId="0" borderId="2" xfId="0" applyFont="1" applyBorder="1"/>
    <xf numFmtId="0" fontId="10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9" fontId="29" fillId="15" borderId="0" xfId="1" applyFont="1" applyFill="1" applyBorder="1" applyAlignment="1" applyProtection="1">
      <alignment horizontal="center" vertical="center"/>
      <protection locked="0" hidden="1"/>
    </xf>
    <xf numFmtId="9" fontId="29" fillId="0" borderId="0" xfId="0" applyNumberFormat="1" applyFont="1" applyFill="1" applyAlignment="1" applyProtection="1">
      <alignment horizontal="center"/>
      <protection hidden="1"/>
    </xf>
    <xf numFmtId="9" fontId="48" fillId="15" borderId="0" xfId="1" applyFont="1" applyFill="1" applyBorder="1" applyAlignment="1" applyProtection="1">
      <alignment vertical="center"/>
      <protection locked="0" hidden="1"/>
    </xf>
    <xf numFmtId="0" fontId="47" fillId="0" borderId="0" xfId="0" applyFont="1" applyFill="1" applyAlignment="1" applyProtection="1">
      <alignment horizont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protection hidden="1"/>
    </xf>
    <xf numFmtId="0" fontId="41" fillId="0" borderId="0" xfId="0" applyFont="1" applyFill="1" applyAlignment="1" applyProtection="1">
      <alignment vertical="center"/>
      <protection hidden="1"/>
    </xf>
    <xf numFmtId="0" fontId="20" fillId="0" borderId="0" xfId="0" applyFont="1" applyFill="1" applyProtection="1">
      <protection hidden="1"/>
    </xf>
    <xf numFmtId="0" fontId="10" fillId="0" borderId="26" xfId="0" applyFont="1" applyFill="1" applyBorder="1" applyProtection="1">
      <protection locked="0"/>
    </xf>
    <xf numFmtId="0" fontId="5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2" fillId="0" borderId="0" xfId="0" applyFont="1"/>
    <xf numFmtId="0" fontId="22" fillId="0" borderId="0" xfId="0" applyFont="1"/>
    <xf numFmtId="0" fontId="52" fillId="0" borderId="0" xfId="0" applyFont="1"/>
    <xf numFmtId="0" fontId="52" fillId="0" borderId="0" xfId="3" applyFont="1" applyFill="1" applyBorder="1" applyAlignment="1" applyProtection="1"/>
    <xf numFmtId="0" fontId="46" fillId="0" borderId="0" xfId="3" applyAlignment="1" applyProtection="1"/>
    <xf numFmtId="0" fontId="3" fillId="0" borderId="0" xfId="0" applyFont="1" applyAlignment="1">
      <alignment horizontal="left"/>
    </xf>
    <xf numFmtId="0" fontId="46" fillId="0" borderId="0" xfId="3" applyAlignment="1" applyProtection="1">
      <alignment horizontal="left"/>
      <protection locked="0"/>
    </xf>
    <xf numFmtId="14" fontId="25" fillId="0" borderId="3" xfId="0" applyNumberFormat="1" applyFont="1" applyBorder="1" applyAlignment="1" applyProtection="1">
      <alignment horizontal="center"/>
      <protection locked="0"/>
    </xf>
    <xf numFmtId="14" fontId="25" fillId="0" borderId="13" xfId="0" applyNumberFormat="1" applyFont="1" applyBorder="1" applyAlignment="1" applyProtection="1">
      <alignment horizontal="center"/>
      <protection locked="0"/>
    </xf>
    <xf numFmtId="14" fontId="25" fillId="0" borderId="4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left"/>
    </xf>
    <xf numFmtId="0" fontId="10" fillId="0" borderId="3" xfId="0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3" xfId="0" applyFont="1" applyFill="1" applyBorder="1" applyProtection="1">
      <protection locked="0"/>
    </xf>
    <xf numFmtId="0" fontId="10" fillId="0" borderId="13" xfId="0" applyFont="1" applyFill="1" applyBorder="1" applyProtection="1">
      <protection locked="0"/>
    </xf>
    <xf numFmtId="0" fontId="10" fillId="0" borderId="4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44" fillId="9" borderId="14" xfId="0" applyFont="1" applyFill="1" applyBorder="1" applyAlignment="1" applyProtection="1">
      <alignment horizontal="center"/>
      <protection hidden="1"/>
    </xf>
    <xf numFmtId="0" fontId="31" fillId="11" borderId="14" xfId="0" applyFont="1" applyFill="1" applyBorder="1" applyAlignment="1" applyProtection="1">
      <alignment horizontal="left"/>
      <protection hidden="1"/>
    </xf>
    <xf numFmtId="165" fontId="42" fillId="0" borderId="3" xfId="0" applyNumberFormat="1" applyFont="1" applyBorder="1" applyAlignment="1" applyProtection="1">
      <alignment horizontal="center" vertical="center"/>
      <protection hidden="1"/>
    </xf>
    <xf numFmtId="165" fontId="42" fillId="0" borderId="13" xfId="0" applyNumberFormat="1" applyFont="1" applyBorder="1" applyAlignment="1" applyProtection="1">
      <alignment horizontal="center" vertical="center"/>
      <protection hidden="1"/>
    </xf>
    <xf numFmtId="165" fontId="42" fillId="0" borderId="4" xfId="0" applyNumberFormat="1" applyFont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 applyProtection="1">
      <alignment horizontal="left"/>
      <protection locked="0"/>
    </xf>
    <xf numFmtId="0" fontId="10" fillId="0" borderId="13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36" fillId="12" borderId="0" xfId="0" applyFont="1" applyFill="1" applyAlignment="1" applyProtection="1">
      <alignment horizontal="center"/>
      <protection hidden="1"/>
    </xf>
    <xf numFmtId="0" fontId="36" fillId="12" borderId="16" xfId="0" applyFont="1" applyFill="1" applyBorder="1" applyAlignment="1" applyProtection="1">
      <alignment horizontal="center"/>
      <protection hidden="1"/>
    </xf>
    <xf numFmtId="165" fontId="43" fillId="0" borderId="18" xfId="0" applyNumberFormat="1" applyFont="1" applyBorder="1" applyAlignment="1" applyProtection="1">
      <alignment horizontal="center"/>
      <protection hidden="1"/>
    </xf>
    <xf numFmtId="165" fontId="43" fillId="0" borderId="19" xfId="0" applyNumberFormat="1" applyFont="1" applyBorder="1" applyAlignment="1" applyProtection="1">
      <alignment horizontal="center"/>
      <protection hidden="1"/>
    </xf>
    <xf numFmtId="164" fontId="43" fillId="0" borderId="20" xfId="0" applyNumberFormat="1" applyFont="1" applyBorder="1" applyAlignment="1" applyProtection="1">
      <alignment horizontal="center"/>
      <protection hidden="1"/>
    </xf>
    <xf numFmtId="164" fontId="43" fillId="0" borderId="21" xfId="0" applyNumberFormat="1" applyFont="1" applyBorder="1" applyAlignment="1" applyProtection="1">
      <alignment horizontal="center"/>
      <protection hidden="1"/>
    </xf>
    <xf numFmtId="0" fontId="42" fillId="0" borderId="3" xfId="0" applyFont="1" applyBorder="1" applyAlignment="1" applyProtection="1">
      <alignment horizontal="center" vertical="top"/>
      <protection hidden="1"/>
    </xf>
    <xf numFmtId="0" fontId="42" fillId="0" borderId="4" xfId="0" applyFont="1" applyBorder="1" applyAlignment="1" applyProtection="1">
      <alignment horizontal="center" vertical="top"/>
      <protection hidden="1"/>
    </xf>
    <xf numFmtId="165" fontId="43" fillId="0" borderId="18" xfId="0" applyNumberFormat="1" applyFont="1" applyBorder="1" applyAlignment="1" applyProtection="1">
      <alignment horizontal="center" vertical="center"/>
      <protection hidden="1"/>
    </xf>
    <xf numFmtId="165" fontId="43" fillId="0" borderId="19" xfId="0" applyNumberFormat="1" applyFont="1" applyBorder="1" applyAlignment="1" applyProtection="1">
      <alignment horizontal="center" vertical="center"/>
      <protection hidden="1"/>
    </xf>
    <xf numFmtId="164" fontId="43" fillId="0" borderId="20" xfId="0" applyNumberFormat="1" applyFont="1" applyBorder="1" applyAlignment="1" applyProtection="1">
      <alignment horizontal="center" vertical="center"/>
      <protection hidden="1"/>
    </xf>
    <xf numFmtId="164" fontId="43" fillId="0" borderId="21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Fill="1" applyProtection="1">
      <protection locked="0"/>
    </xf>
    <xf numFmtId="0" fontId="44" fillId="7" borderId="23" xfId="0" applyFont="1" applyFill="1" applyBorder="1" applyAlignment="1" applyProtection="1">
      <alignment horizontal="center"/>
      <protection hidden="1"/>
    </xf>
    <xf numFmtId="0" fontId="37" fillId="6" borderId="14" xfId="0" applyFont="1" applyFill="1" applyBorder="1" applyAlignment="1" applyProtection="1">
      <alignment horizontal="left"/>
      <protection hidden="1"/>
    </xf>
    <xf numFmtId="0" fontId="36" fillId="4" borderId="14" xfId="0" applyFont="1" applyFill="1" applyBorder="1" applyAlignment="1" applyProtection="1">
      <alignment horizontal="left"/>
      <protection hidden="1"/>
    </xf>
    <xf numFmtId="0" fontId="3" fillId="0" borderId="10" xfId="0" applyFont="1" applyFill="1" applyBorder="1" applyAlignment="1" applyProtection="1">
      <alignment horizontal="center" wrapText="1"/>
      <protection hidden="1"/>
    </xf>
    <xf numFmtId="0" fontId="44" fillId="5" borderId="14" xfId="0" applyFont="1" applyFill="1" applyBorder="1" applyAlignment="1" applyProtection="1">
      <alignment horizontal="center"/>
      <protection hidden="1"/>
    </xf>
    <xf numFmtId="0" fontId="31" fillId="11" borderId="0" xfId="0" applyFont="1" applyFill="1" applyAlignment="1" applyProtection="1">
      <alignment horizontal="left"/>
      <protection hidden="1"/>
    </xf>
    <xf numFmtId="0" fontId="31" fillId="11" borderId="16" xfId="0" applyFont="1" applyFill="1" applyBorder="1" applyAlignment="1" applyProtection="1">
      <alignment horizontal="left"/>
      <protection hidden="1"/>
    </xf>
    <xf numFmtId="0" fontId="25" fillId="0" borderId="0" xfId="0" applyFont="1" applyFill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49" fillId="0" borderId="0" xfId="0" applyFont="1" applyFill="1" applyAlignment="1" applyProtection="1">
      <alignment horizontal="center" vertical="center"/>
      <protection hidden="1"/>
    </xf>
    <xf numFmtId="0" fontId="36" fillId="12" borderId="12" xfId="0" applyFont="1" applyFill="1" applyBorder="1" applyAlignment="1" applyProtection="1">
      <alignment horizontal="center"/>
      <protection hidden="1"/>
    </xf>
    <xf numFmtId="0" fontId="21" fillId="13" borderId="0" xfId="0" applyFont="1" applyFill="1" applyAlignment="1" applyProtection="1">
      <alignment horizontal="center" vertical="center"/>
      <protection hidden="1"/>
    </xf>
    <xf numFmtId="1" fontId="53" fillId="0" borderId="14" xfId="0" applyNumberFormat="1" applyFont="1" applyBorder="1" applyAlignment="1" applyProtection="1">
      <alignment horizontal="left" vertical="center"/>
      <protection hidden="1"/>
    </xf>
    <xf numFmtId="0" fontId="53" fillId="0" borderId="14" xfId="0" applyFont="1" applyBorder="1" applyAlignment="1" applyProtection="1"/>
  </cellXfs>
  <cellStyles count="4">
    <cellStyle name="Hipervínculo" xfId="3" builtinId="8"/>
    <cellStyle name="Moneda" xfId="2" builtinId="4"/>
    <cellStyle name="Normal" xfId="0" builtinId="0"/>
    <cellStyle name="Porcentaje" xfId="1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3300"/>
      <color rgb="FFA80000"/>
      <color rgb="FFCCFF99"/>
      <color rgb="FF99CCFF"/>
      <color rgb="FFCCECFF"/>
      <color rgb="FFFF33CC"/>
      <color rgb="FF66FFFF"/>
      <color rgb="FFCC0066"/>
      <color rgb="FFCC00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1208314</xdr:colOff>
      <xdr:row>0</xdr:row>
      <xdr:rowOff>0</xdr:rowOff>
    </xdr:from>
    <xdr:to>
      <xdr:col>1</xdr:col>
      <xdr:colOff>2228229</xdr:colOff>
      <xdr:row>5</xdr:row>
      <xdr:rowOff>130629</xdr:rowOff>
    </xdr:to>
    <xdr:pic>
      <xdr:nvPicPr>
        <xdr:cNvPr id="2" name="Picture 1" descr="logogris">
          <a:extLst>
            <a:ext uri="{FF2B5EF4-FFF2-40B4-BE49-F238E27FC236}">
              <a16:creationId xmlns:a16="http://schemas.microsoft.com/office/drawing/2014/main" id="{B17F4908-598E-420C-8A73-B8A11164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5400" y="0"/>
          <a:ext cx="101991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ekiliku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140"/>
  <sheetViews>
    <sheetView tabSelected="1" topLeftCell="A43" zoomScale="70" zoomScaleNormal="70" zoomScaleSheetLayoutView="70" zoomScalePageLayoutView="68" workbookViewId="0">
      <selection activeCell="D47" sqref="D47"/>
    </sheetView>
  </sheetViews>
  <sheetFormatPr baseColWidth="10" defaultRowHeight="13.8" x14ac:dyDescent="0.3"/>
  <cols>
    <col min="1" max="1" width="1.33203125" style="11" customWidth="1"/>
    <col min="2" max="2" width="39.6640625" style="11" customWidth="1"/>
    <col min="3" max="3" width="13.77734375" style="11" customWidth="1"/>
    <col min="4" max="4" width="9.5546875" style="11" customWidth="1"/>
    <col min="5" max="5" width="11" style="11" customWidth="1"/>
    <col min="6" max="6" width="13" style="11" customWidth="1"/>
    <col min="7" max="7" width="10.5546875" style="11" bestFit="1" customWidth="1"/>
    <col min="8" max="8" width="9.5546875" style="11" bestFit="1" customWidth="1"/>
    <col min="9" max="9" width="1.5546875" style="11" customWidth="1"/>
    <col min="10" max="10" width="28.77734375" style="11" customWidth="1"/>
    <col min="11" max="11" width="13.44140625" style="11" customWidth="1"/>
    <col min="12" max="12" width="9.5546875" style="11" bestFit="1" customWidth="1"/>
    <col min="13" max="13" width="11.44140625" style="11" customWidth="1"/>
    <col min="14" max="14" width="11.6640625" style="11" customWidth="1"/>
    <col min="15" max="15" width="10.5546875" style="11" customWidth="1"/>
    <col min="16" max="16" width="9.5546875" style="11" bestFit="1" customWidth="1"/>
    <col min="17" max="17" width="1.33203125" style="11" customWidth="1"/>
    <col min="18" max="18" width="29.109375" style="95" bestFit="1" customWidth="1"/>
    <col min="19" max="19" width="11.5546875" style="95" customWidth="1"/>
    <col min="20" max="20" width="7.88671875" style="95" customWidth="1"/>
    <col min="21" max="21" width="10" style="95" customWidth="1"/>
    <col min="22" max="22" width="10.44140625" style="95" bestFit="1" customWidth="1"/>
    <col min="23" max="23" width="9.21875" style="95" bestFit="1" customWidth="1"/>
    <col min="24" max="24" width="9.5546875" style="95" customWidth="1"/>
    <col min="25" max="25" width="7.21875" style="95" customWidth="1"/>
    <col min="26" max="26" width="11.5546875" style="95"/>
    <col min="27" max="16384" width="11.5546875" style="11"/>
  </cols>
  <sheetData>
    <row r="1" spans="2:26" x14ac:dyDescent="0.3">
      <c r="B1" s="41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2:26" ht="18" x14ac:dyDescent="0.35">
      <c r="B2" s="183"/>
      <c r="C2" s="201" t="s">
        <v>142</v>
      </c>
      <c r="E2" s="11" t="s">
        <v>143</v>
      </c>
      <c r="Q2" s="184"/>
    </row>
    <row r="3" spans="2:26" x14ac:dyDescent="0.3">
      <c r="B3" s="183"/>
      <c r="C3" s="11" t="s">
        <v>147</v>
      </c>
      <c r="D3" s="205" t="s">
        <v>144</v>
      </c>
      <c r="E3" s="205"/>
      <c r="K3" s="11" t="s">
        <v>141</v>
      </c>
      <c r="L3" s="210"/>
      <c r="M3" s="211"/>
      <c r="N3" s="212"/>
      <c r="Q3" s="184"/>
    </row>
    <row r="4" spans="2:26" x14ac:dyDescent="0.3">
      <c r="B4" s="183"/>
      <c r="C4" s="205" t="s">
        <v>146</v>
      </c>
      <c r="D4" s="205"/>
      <c r="E4" s="205"/>
      <c r="F4" s="205"/>
      <c r="G4" s="205"/>
      <c r="H4" s="205"/>
      <c r="Q4" s="184"/>
    </row>
    <row r="5" spans="2:26" ht="14.4" x14ac:dyDescent="0.3">
      <c r="B5" s="121"/>
      <c r="C5" s="206" t="s">
        <v>145</v>
      </c>
      <c r="D5" s="206"/>
      <c r="E5" s="185"/>
      <c r="F5" s="185"/>
      <c r="G5" s="152"/>
      <c r="H5" s="185"/>
      <c r="I5" s="185"/>
      <c r="J5" s="185"/>
      <c r="K5" s="186" t="s">
        <v>34</v>
      </c>
      <c r="L5" s="207"/>
      <c r="M5" s="208"/>
      <c r="N5" s="209"/>
      <c r="O5" s="185"/>
      <c r="P5" s="185"/>
      <c r="Q5" s="161"/>
      <c r="R5" s="152"/>
      <c r="S5" s="152"/>
      <c r="T5" s="152"/>
      <c r="U5" s="152"/>
    </row>
    <row r="6" spans="2:26" ht="21" x14ac:dyDescent="0.4">
      <c r="B6" s="39"/>
      <c r="C6" s="187" t="s">
        <v>35</v>
      </c>
      <c r="D6" s="185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61"/>
      <c r="R6" s="146"/>
      <c r="S6" s="146"/>
      <c r="T6" s="152"/>
      <c r="U6" s="152"/>
    </row>
    <row r="7" spans="2:26" ht="21" x14ac:dyDescent="0.4">
      <c r="B7" s="39" t="s">
        <v>103</v>
      </c>
      <c r="C7" s="216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8"/>
      <c r="Q7" s="161"/>
      <c r="R7" s="146"/>
      <c r="S7" s="147"/>
      <c r="T7" s="147"/>
      <c r="U7" s="147"/>
      <c r="V7" s="148"/>
      <c r="W7" s="148"/>
      <c r="X7" s="148"/>
    </row>
    <row r="8" spans="2:26" ht="14.4" x14ac:dyDescent="0.3">
      <c r="B8" s="7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61"/>
      <c r="R8" s="146"/>
      <c r="S8" s="149"/>
      <c r="T8" s="149"/>
      <c r="U8" s="149"/>
      <c r="V8" s="148"/>
      <c r="W8" s="148"/>
      <c r="X8" s="148"/>
    </row>
    <row r="9" spans="2:26" s="27" customFormat="1" ht="14.4" x14ac:dyDescent="0.3">
      <c r="B9" s="26"/>
      <c r="C9" s="146"/>
      <c r="D9" s="146"/>
      <c r="E9" s="146" t="s">
        <v>36</v>
      </c>
      <c r="F9" s="146"/>
      <c r="G9" s="146"/>
      <c r="H9" s="146"/>
      <c r="I9" s="146"/>
      <c r="J9" s="146" t="s">
        <v>37</v>
      </c>
      <c r="K9" s="146" t="s">
        <v>38</v>
      </c>
      <c r="L9" s="146"/>
      <c r="M9" s="146"/>
      <c r="N9" s="146"/>
      <c r="O9" s="146" t="s">
        <v>39</v>
      </c>
      <c r="P9" s="146"/>
      <c r="Q9" s="162"/>
      <c r="R9" s="146"/>
      <c r="S9" s="245"/>
      <c r="T9" s="245"/>
      <c r="U9" s="146"/>
      <c r="V9" s="150"/>
      <c r="W9" s="150"/>
      <c r="X9" s="150"/>
      <c r="Y9" s="153"/>
      <c r="Z9" s="153"/>
    </row>
    <row r="10" spans="2:26" ht="14.4" x14ac:dyDescent="0.3">
      <c r="B10" s="249"/>
      <c r="C10" s="188" t="s">
        <v>40</v>
      </c>
      <c r="D10" s="152"/>
      <c r="E10" s="219"/>
      <c r="F10" s="220"/>
      <c r="G10" s="220"/>
      <c r="H10" s="220"/>
      <c r="I10" s="221"/>
      <c r="J10" s="197"/>
      <c r="K10" s="228"/>
      <c r="L10" s="229"/>
      <c r="M10" s="229"/>
      <c r="N10" s="230"/>
      <c r="O10" s="231"/>
      <c r="P10" s="232"/>
      <c r="Q10" s="163"/>
      <c r="R10" s="151"/>
      <c r="S10" s="147"/>
      <c r="T10" s="147"/>
      <c r="U10" s="147"/>
      <c r="V10" s="148"/>
      <c r="W10" s="148"/>
      <c r="X10" s="148"/>
    </row>
    <row r="11" spans="2:26" x14ac:dyDescent="0.3">
      <c r="B11" s="249"/>
      <c r="C11" s="188"/>
      <c r="D11" s="222"/>
      <c r="E11" s="222"/>
      <c r="F11" s="222"/>
      <c r="G11" s="222"/>
      <c r="H11" s="222"/>
      <c r="I11" s="222"/>
      <c r="J11" s="154"/>
      <c r="K11" s="154"/>
      <c r="L11" s="154"/>
      <c r="M11" s="154"/>
      <c r="N11" s="154"/>
      <c r="O11" s="154"/>
      <c r="P11" s="154"/>
      <c r="Q11" s="164"/>
      <c r="R11" s="154"/>
      <c r="S11" s="154"/>
      <c r="T11" s="154"/>
      <c r="U11" s="154"/>
    </row>
    <row r="12" spans="2:26" ht="16.2" customHeight="1" x14ac:dyDescent="0.35">
      <c r="B12" s="8"/>
      <c r="C12" s="259" t="s">
        <v>98</v>
      </c>
      <c r="D12" s="259"/>
      <c r="E12" s="189"/>
      <c r="F12" s="190"/>
      <c r="G12" s="253" t="s">
        <v>43</v>
      </c>
      <c r="H12" s="253"/>
      <c r="I12" s="253" t="s">
        <v>42</v>
      </c>
      <c r="J12" s="253"/>
      <c r="L12" s="253" t="s">
        <v>41</v>
      </c>
      <c r="M12" s="253"/>
      <c r="N12" s="253"/>
      <c r="O12" s="253"/>
      <c r="P12" s="1"/>
      <c r="Q12" s="165"/>
    </row>
    <row r="13" spans="2:26" ht="14.4" customHeight="1" x14ac:dyDescent="0.3">
      <c r="B13" s="8"/>
      <c r="C13" s="259"/>
      <c r="D13" s="259"/>
      <c r="E13" s="191" t="s">
        <v>121</v>
      </c>
      <c r="F13" s="192" t="s">
        <v>122</v>
      </c>
      <c r="G13" s="254"/>
      <c r="H13" s="255"/>
      <c r="I13" s="231"/>
      <c r="J13" s="232"/>
      <c r="L13" s="254"/>
      <c r="M13" s="256"/>
      <c r="N13" s="256"/>
      <c r="O13" s="255"/>
      <c r="P13" s="6"/>
      <c r="Q13" s="165"/>
    </row>
    <row r="14" spans="2:26" ht="14.4" customHeight="1" x14ac:dyDescent="0.3">
      <c r="B14" s="8"/>
      <c r="C14" s="193"/>
      <c r="D14" s="193"/>
      <c r="E14" s="145"/>
      <c r="F14" s="192"/>
      <c r="G14" s="194"/>
      <c r="H14" s="194"/>
      <c r="I14" s="194"/>
      <c r="J14" s="195"/>
      <c r="N14" s="6"/>
      <c r="O14" s="196"/>
      <c r="P14" s="6"/>
      <c r="Q14" s="165"/>
      <c r="T14" s="213"/>
      <c r="U14" s="213"/>
      <c r="V14" s="213"/>
      <c r="W14" s="214"/>
    </row>
    <row r="15" spans="2:26" ht="14.4" customHeight="1" x14ac:dyDescent="0.3">
      <c r="B15" s="8"/>
      <c r="C15" s="193"/>
      <c r="D15" s="193"/>
      <c r="E15" s="145"/>
      <c r="F15" s="192"/>
      <c r="N15" s="6"/>
      <c r="O15" s="196"/>
      <c r="P15" s="6"/>
      <c r="Q15" s="165"/>
      <c r="T15" s="198"/>
      <c r="U15" s="198"/>
      <c r="V15" s="198"/>
      <c r="W15" s="199"/>
    </row>
    <row r="16" spans="2:26" ht="32.4" customHeight="1" x14ac:dyDescent="0.3">
      <c r="B16" s="8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6"/>
      <c r="Q16" s="165"/>
      <c r="T16" s="200"/>
      <c r="U16" s="202"/>
      <c r="V16" s="202"/>
      <c r="W16" s="11"/>
    </row>
    <row r="17" spans="2:27" ht="14.4" thickBot="1" x14ac:dyDescent="0.35"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66"/>
      <c r="T17" s="215"/>
      <c r="U17" s="215"/>
      <c r="V17" s="215"/>
      <c r="W17" s="215"/>
    </row>
    <row r="18" spans="2:27" x14ac:dyDescent="0.3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T18" s="202"/>
      <c r="U18" s="202"/>
      <c r="V18" s="202"/>
      <c r="W18" s="11"/>
    </row>
    <row r="19" spans="2:27" ht="5.4" customHeight="1" x14ac:dyDescent="0.3">
      <c r="T19" s="202"/>
      <c r="U19" s="202"/>
      <c r="V19" s="202"/>
      <c r="W19" s="11"/>
    </row>
    <row r="20" spans="2:27" ht="24.6" x14ac:dyDescent="0.3">
      <c r="B20" s="35" t="s">
        <v>30</v>
      </c>
      <c r="C20" s="36" t="s">
        <v>31</v>
      </c>
      <c r="D20" s="36" t="s">
        <v>49</v>
      </c>
      <c r="E20" s="36" t="s">
        <v>99</v>
      </c>
      <c r="F20" s="37" t="s">
        <v>100</v>
      </c>
      <c r="G20" s="36" t="s">
        <v>80</v>
      </c>
      <c r="H20" s="36"/>
      <c r="I20" s="43"/>
      <c r="J20" s="32" t="s">
        <v>30</v>
      </c>
      <c r="K20" s="24" t="s">
        <v>31</v>
      </c>
      <c r="L20" s="24" t="s">
        <v>49</v>
      </c>
      <c r="M20" s="24" t="s">
        <v>99</v>
      </c>
      <c r="N20" s="25" t="s">
        <v>100</v>
      </c>
      <c r="O20" s="24" t="s">
        <v>80</v>
      </c>
      <c r="P20" s="24"/>
      <c r="Q20" s="43"/>
      <c r="R20" s="142"/>
      <c r="S20" s="143"/>
      <c r="T20" s="203"/>
      <c r="U20" s="202"/>
      <c r="V20" s="202"/>
      <c r="W20" s="11"/>
      <c r="X20" s="143"/>
      <c r="AA20" s="95"/>
    </row>
    <row r="21" spans="2:27" ht="26.4" x14ac:dyDescent="0.55000000000000004">
      <c r="B21" s="223" t="s">
        <v>66</v>
      </c>
      <c r="C21" s="223"/>
      <c r="D21" s="223"/>
      <c r="E21" s="223"/>
      <c r="F21" s="223"/>
      <c r="G21" s="223"/>
      <c r="H21" s="223"/>
      <c r="I21" s="43"/>
      <c r="J21" s="246" t="s">
        <v>63</v>
      </c>
      <c r="K21" s="246"/>
      <c r="L21" s="246"/>
      <c r="M21" s="246"/>
      <c r="N21" s="246"/>
      <c r="O21" s="246"/>
      <c r="P21" s="246"/>
      <c r="Q21" s="144"/>
      <c r="R21" s="144"/>
      <c r="S21" s="144"/>
      <c r="T21" s="204"/>
      <c r="U21" s="202"/>
      <c r="V21" s="202"/>
      <c r="W21" s="11"/>
      <c r="X21" s="144"/>
      <c r="AA21" s="95"/>
    </row>
    <row r="22" spans="2:27" ht="24" x14ac:dyDescent="0.5">
      <c r="B22" s="51" t="s">
        <v>116</v>
      </c>
      <c r="C22" s="52"/>
      <c r="D22" s="53">
        <v>22</v>
      </c>
      <c r="E22" s="54">
        <f>D22/1.04</f>
        <v>21.153846153846153</v>
      </c>
      <c r="F22" s="54">
        <f t="shared" ref="F22:F27" si="0">E22-(E22*$E$12)</f>
        <v>21.153846153846153</v>
      </c>
      <c r="G22" s="55">
        <f t="shared" ref="G22:G27" si="1">C22*F22</f>
        <v>0</v>
      </c>
      <c r="H22" s="47"/>
      <c r="I22" s="43"/>
      <c r="J22" s="258" t="s">
        <v>61</v>
      </c>
      <c r="K22" s="233"/>
      <c r="L22" s="233"/>
      <c r="M22" s="233"/>
      <c r="N22" s="233"/>
      <c r="O22" s="233"/>
      <c r="P22" s="233"/>
      <c r="Q22" s="64"/>
    </row>
    <row r="23" spans="2:27" ht="18" x14ac:dyDescent="0.35">
      <c r="B23" s="49" t="s">
        <v>84</v>
      </c>
      <c r="C23" s="56"/>
      <c r="D23" s="57">
        <v>9.5</v>
      </c>
      <c r="E23" s="58">
        <f>D23/1.04</f>
        <v>9.134615384615385</v>
      </c>
      <c r="F23" s="58">
        <f>E23-(E23*$E$12)</f>
        <v>9.134615384615385</v>
      </c>
      <c r="G23" s="59">
        <f t="shared" si="1"/>
        <v>0</v>
      </c>
      <c r="H23" s="129"/>
      <c r="I23" s="43"/>
      <c r="J23" s="224" t="s">
        <v>93</v>
      </c>
      <c r="K23" s="224"/>
      <c r="L23" s="224"/>
      <c r="M23" s="224"/>
      <c r="N23" s="224"/>
      <c r="O23" s="224"/>
      <c r="P23" s="224"/>
      <c r="Q23" s="64"/>
    </row>
    <row r="24" spans="2:27" ht="18" x14ac:dyDescent="0.35">
      <c r="B24" s="49" t="s">
        <v>47</v>
      </c>
      <c r="C24" s="56"/>
      <c r="D24" s="57">
        <v>12</v>
      </c>
      <c r="E24" s="58">
        <f>D24/1.04</f>
        <v>11.538461538461538</v>
      </c>
      <c r="F24" s="58">
        <f t="shared" si="0"/>
        <v>11.538461538461538</v>
      </c>
      <c r="G24" s="59">
        <f t="shared" si="1"/>
        <v>0</v>
      </c>
      <c r="H24" s="14"/>
      <c r="I24" s="43"/>
      <c r="J24" s="65" t="s">
        <v>86</v>
      </c>
      <c r="K24" s="56"/>
      <c r="L24" s="57">
        <v>3.5</v>
      </c>
      <c r="M24" s="58">
        <f>L24/1.21</f>
        <v>2.8925619834710745</v>
      </c>
      <c r="N24" s="58">
        <f>M24-(M24*$E$12)</f>
        <v>2.8925619834710745</v>
      </c>
      <c r="O24" s="59">
        <f>K24*N24</f>
        <v>0</v>
      </c>
      <c r="P24" s="60"/>
      <c r="Q24" s="64"/>
    </row>
    <row r="25" spans="2:27" ht="18" x14ac:dyDescent="0.35">
      <c r="B25" s="49" t="s">
        <v>48</v>
      </c>
      <c r="C25" s="56"/>
      <c r="D25" s="57">
        <v>12</v>
      </c>
      <c r="E25" s="58">
        <f>D25/1.04</f>
        <v>11.538461538461538</v>
      </c>
      <c r="F25" s="58">
        <f>E25-(E25*$E$12)</f>
        <v>11.538461538461538</v>
      </c>
      <c r="G25" s="59">
        <f>C25*F25</f>
        <v>0</v>
      </c>
      <c r="H25" s="14"/>
      <c r="I25" s="43"/>
      <c r="J25" s="65" t="s">
        <v>87</v>
      </c>
      <c r="K25" s="56"/>
      <c r="L25" s="57">
        <v>3.5</v>
      </c>
      <c r="M25" s="58">
        <f t="shared" ref="M25:M29" si="2">L25/1.21</f>
        <v>2.8925619834710745</v>
      </c>
      <c r="N25" s="58">
        <f t="shared" ref="N25:N29" si="3">M25-(M25*$E$12)</f>
        <v>2.8925619834710745</v>
      </c>
      <c r="O25" s="59">
        <f t="shared" ref="O25:O29" si="4">K25*N25</f>
        <v>0</v>
      </c>
      <c r="P25" s="60"/>
      <c r="Q25" s="64"/>
    </row>
    <row r="26" spans="2:27" ht="18" x14ac:dyDescent="0.35">
      <c r="B26" s="49" t="s">
        <v>0</v>
      </c>
      <c r="C26" s="56"/>
      <c r="D26" s="57">
        <v>11.5</v>
      </c>
      <c r="E26" s="58">
        <f>D26/1.04</f>
        <v>11.057692307692307</v>
      </c>
      <c r="F26" s="58">
        <f t="shared" si="0"/>
        <v>11.057692307692307</v>
      </c>
      <c r="G26" s="59">
        <f t="shared" si="1"/>
        <v>0</v>
      </c>
      <c r="H26" s="122" t="s">
        <v>109</v>
      </c>
      <c r="I26" s="43"/>
      <c r="J26" s="65" t="s">
        <v>88</v>
      </c>
      <c r="K26" s="56"/>
      <c r="L26" s="57">
        <v>3.5</v>
      </c>
      <c r="M26" s="58">
        <f t="shared" si="2"/>
        <v>2.8925619834710745</v>
      </c>
      <c r="N26" s="58">
        <f t="shared" si="3"/>
        <v>2.8925619834710745</v>
      </c>
      <c r="O26" s="59">
        <f t="shared" si="4"/>
        <v>0</v>
      </c>
      <c r="P26" s="60"/>
      <c r="Q26" s="64"/>
    </row>
    <row r="27" spans="2:27" ht="18" x14ac:dyDescent="0.35">
      <c r="B27" s="49" t="s">
        <v>1</v>
      </c>
      <c r="C27" s="56"/>
      <c r="D27" s="57">
        <v>11</v>
      </c>
      <c r="E27" s="58">
        <f>D27/1.21</f>
        <v>9.0909090909090917</v>
      </c>
      <c r="F27" s="58">
        <f t="shared" si="0"/>
        <v>9.0909090909090917</v>
      </c>
      <c r="G27" s="59">
        <f t="shared" si="1"/>
        <v>0</v>
      </c>
      <c r="H27" s="122" t="s">
        <v>109</v>
      </c>
      <c r="I27" s="43"/>
      <c r="J27" s="65" t="s">
        <v>92</v>
      </c>
      <c r="K27" s="56"/>
      <c r="L27" s="57">
        <v>3.5</v>
      </c>
      <c r="M27" s="58">
        <f t="shared" si="2"/>
        <v>2.8925619834710745</v>
      </c>
      <c r="N27" s="58">
        <f t="shared" si="3"/>
        <v>2.8925619834710745</v>
      </c>
      <c r="O27" s="59">
        <f t="shared" si="4"/>
        <v>0</v>
      </c>
      <c r="P27" s="60"/>
      <c r="Q27" s="64"/>
    </row>
    <row r="28" spans="2:27" ht="26.4" x14ac:dyDescent="0.55000000000000004">
      <c r="B28" s="250" t="s">
        <v>67</v>
      </c>
      <c r="C28" s="250"/>
      <c r="D28" s="250"/>
      <c r="E28" s="250"/>
      <c r="F28" s="250"/>
      <c r="G28" s="250"/>
      <c r="H28" s="38"/>
      <c r="I28" s="87"/>
      <c r="J28" s="65" t="s">
        <v>77</v>
      </c>
      <c r="K28" s="56"/>
      <c r="L28" s="57">
        <v>3.5</v>
      </c>
      <c r="M28" s="58">
        <f t="shared" si="2"/>
        <v>2.8925619834710745</v>
      </c>
      <c r="N28" s="58">
        <f t="shared" si="3"/>
        <v>2.8925619834710745</v>
      </c>
      <c r="O28" s="59">
        <f t="shared" si="4"/>
        <v>0</v>
      </c>
      <c r="P28" s="60"/>
      <c r="Q28" s="64"/>
    </row>
    <row r="29" spans="2:27" ht="18" x14ac:dyDescent="0.35">
      <c r="B29" s="34"/>
      <c r="C29" s="46"/>
      <c r="D29" s="12"/>
      <c r="E29" s="44"/>
      <c r="F29" s="44"/>
      <c r="G29" s="23">
        <f t="shared" ref="G29:G34" si="5">C29*F29</f>
        <v>0</v>
      </c>
      <c r="H29" s="48"/>
      <c r="I29" s="43"/>
      <c r="J29" s="65" t="s">
        <v>81</v>
      </c>
      <c r="K29" s="56"/>
      <c r="L29" s="57">
        <v>3.5</v>
      </c>
      <c r="M29" s="58">
        <f t="shared" si="2"/>
        <v>2.8925619834710745</v>
      </c>
      <c r="N29" s="58">
        <f t="shared" si="3"/>
        <v>2.8925619834710745</v>
      </c>
      <c r="O29" s="59">
        <f t="shared" si="4"/>
        <v>0</v>
      </c>
      <c r="P29" s="60"/>
      <c r="Q29" s="64"/>
    </row>
    <row r="30" spans="2:27" ht="18" x14ac:dyDescent="0.35">
      <c r="B30" s="49" t="s">
        <v>70</v>
      </c>
      <c r="C30" s="56"/>
      <c r="D30" s="57">
        <v>15</v>
      </c>
      <c r="E30" s="58">
        <f>D30/1.21</f>
        <v>12.396694214876034</v>
      </c>
      <c r="F30" s="58">
        <f>E30-(E30*$E$12)</f>
        <v>12.396694214876034</v>
      </c>
      <c r="G30" s="59">
        <f t="shared" si="5"/>
        <v>0</v>
      </c>
      <c r="H30" s="60"/>
      <c r="I30" s="43"/>
      <c r="J30" s="224" t="s">
        <v>94</v>
      </c>
      <c r="K30" s="224"/>
      <c r="L30" s="224"/>
      <c r="M30" s="224"/>
      <c r="N30" s="224"/>
      <c r="O30" s="224"/>
      <c r="P30" s="224"/>
      <c r="Q30" s="64"/>
    </row>
    <row r="31" spans="2:27" ht="18" x14ac:dyDescent="0.35">
      <c r="B31" s="49"/>
      <c r="C31" s="56"/>
      <c r="D31" s="57"/>
      <c r="E31" s="58"/>
      <c r="F31" s="58"/>
      <c r="G31" s="59">
        <f>C31*F31</f>
        <v>0</v>
      </c>
      <c r="H31" s="60"/>
      <c r="I31" s="43"/>
      <c r="J31" s="65" t="s">
        <v>131</v>
      </c>
      <c r="K31" s="56"/>
      <c r="L31" s="57">
        <v>4</v>
      </c>
      <c r="M31" s="58">
        <f t="shared" ref="M31:M38" si="6">L31/1.21</f>
        <v>3.3057851239669422</v>
      </c>
      <c r="N31" s="58">
        <f t="shared" ref="N31:N55" si="7">M31-(M31*$E$12)</f>
        <v>3.3057851239669422</v>
      </c>
      <c r="O31" s="59">
        <f t="shared" ref="O31:O55" si="8">K31*N31</f>
        <v>0</v>
      </c>
      <c r="P31" s="122" t="s">
        <v>109</v>
      </c>
      <c r="Q31" s="64"/>
    </row>
    <row r="32" spans="2:27" ht="18" x14ac:dyDescent="0.35">
      <c r="B32" s="49" t="s">
        <v>46</v>
      </c>
      <c r="C32" s="56"/>
      <c r="D32" s="57">
        <v>12</v>
      </c>
      <c r="E32" s="58">
        <f>D32/1.21</f>
        <v>9.9173553719008272</v>
      </c>
      <c r="F32" s="58">
        <f>E32-(E32*$E$12)</f>
        <v>9.9173553719008272</v>
      </c>
      <c r="G32" s="59">
        <f t="shared" si="5"/>
        <v>0</v>
      </c>
      <c r="H32" s="61"/>
      <c r="I32" s="43"/>
      <c r="J32" s="65" t="s">
        <v>132</v>
      </c>
      <c r="K32" s="56"/>
      <c r="L32" s="57">
        <v>4</v>
      </c>
      <c r="M32" s="58">
        <f t="shared" si="6"/>
        <v>3.3057851239669422</v>
      </c>
      <c r="N32" s="58">
        <f t="shared" si="7"/>
        <v>3.3057851239669422</v>
      </c>
      <c r="O32" s="59">
        <f t="shared" si="8"/>
        <v>0</v>
      </c>
      <c r="P32" s="122" t="s">
        <v>109</v>
      </c>
      <c r="Q32" s="64"/>
    </row>
    <row r="33" spans="2:17" ht="18" x14ac:dyDescent="0.35">
      <c r="B33" s="49" t="s">
        <v>44</v>
      </c>
      <c r="C33" s="56"/>
      <c r="D33" s="57">
        <v>11</v>
      </c>
      <c r="E33" s="58">
        <f>D33/1.21</f>
        <v>9.0909090909090917</v>
      </c>
      <c r="F33" s="58">
        <f>E33-(E33*$E$12)</f>
        <v>9.0909090909090917</v>
      </c>
      <c r="G33" s="59">
        <f t="shared" si="5"/>
        <v>0</v>
      </c>
      <c r="H33" s="61"/>
      <c r="I33" s="43"/>
      <c r="J33" s="65" t="s">
        <v>133</v>
      </c>
      <c r="K33" s="56"/>
      <c r="L33" s="57">
        <v>4</v>
      </c>
      <c r="M33" s="58">
        <f t="shared" si="6"/>
        <v>3.3057851239669422</v>
      </c>
      <c r="N33" s="58">
        <f t="shared" si="7"/>
        <v>3.3057851239669422</v>
      </c>
      <c r="O33" s="59">
        <f t="shared" si="8"/>
        <v>0</v>
      </c>
      <c r="P33" s="122" t="s">
        <v>109</v>
      </c>
      <c r="Q33" s="64"/>
    </row>
    <row r="34" spans="2:17" ht="18" x14ac:dyDescent="0.35">
      <c r="B34" s="49" t="s">
        <v>45</v>
      </c>
      <c r="C34" s="56"/>
      <c r="D34" s="57">
        <v>12</v>
      </c>
      <c r="E34" s="58">
        <f>D34/1.21</f>
        <v>9.9173553719008272</v>
      </c>
      <c r="F34" s="58">
        <f>E34-(E34*$E$12)</f>
        <v>9.9173553719008272</v>
      </c>
      <c r="G34" s="59">
        <f t="shared" si="5"/>
        <v>0</v>
      </c>
      <c r="H34" s="61"/>
      <c r="I34" s="43"/>
      <c r="J34" s="65" t="s">
        <v>134</v>
      </c>
      <c r="K34" s="56"/>
      <c r="L34" s="57">
        <v>4</v>
      </c>
      <c r="M34" s="58">
        <f t="shared" si="6"/>
        <v>3.3057851239669422</v>
      </c>
      <c r="N34" s="58">
        <f t="shared" si="7"/>
        <v>3.3057851239669422</v>
      </c>
      <c r="O34" s="59">
        <f t="shared" si="8"/>
        <v>0</v>
      </c>
      <c r="P34" s="122" t="s">
        <v>109</v>
      </c>
      <c r="Q34" s="64"/>
    </row>
    <row r="35" spans="2:17" ht="18" x14ac:dyDescent="0.35">
      <c r="B35" s="34"/>
      <c r="C35" s="40"/>
      <c r="D35" s="12"/>
      <c r="E35" s="13"/>
      <c r="F35" s="13"/>
      <c r="G35" s="15">
        <f>D35*E35</f>
        <v>0</v>
      </c>
      <c r="H35" s="14"/>
      <c r="I35" s="43"/>
      <c r="J35" s="65" t="s">
        <v>135</v>
      </c>
      <c r="K35" s="56"/>
      <c r="L35" s="57">
        <v>4</v>
      </c>
      <c r="M35" s="58">
        <f t="shared" si="6"/>
        <v>3.3057851239669422</v>
      </c>
      <c r="N35" s="58">
        <f t="shared" si="7"/>
        <v>3.3057851239669422</v>
      </c>
      <c r="O35" s="59">
        <f t="shared" si="8"/>
        <v>0</v>
      </c>
      <c r="P35" s="122" t="s">
        <v>109</v>
      </c>
      <c r="Q35" s="64"/>
    </row>
    <row r="36" spans="2:17" ht="24" x14ac:dyDescent="0.5">
      <c r="B36" s="248" t="s">
        <v>50</v>
      </c>
      <c r="C36" s="248"/>
      <c r="D36" s="248"/>
      <c r="E36" s="248"/>
      <c r="F36" s="248"/>
      <c r="G36" s="248"/>
      <c r="H36" s="248"/>
      <c r="I36" s="43"/>
      <c r="J36" s="65" t="s">
        <v>136</v>
      </c>
      <c r="K36" s="56"/>
      <c r="L36" s="57">
        <v>4</v>
      </c>
      <c r="M36" s="58">
        <f t="shared" si="6"/>
        <v>3.3057851239669422</v>
      </c>
      <c r="N36" s="58">
        <f t="shared" si="7"/>
        <v>3.3057851239669422</v>
      </c>
      <c r="O36" s="59">
        <f t="shared" si="8"/>
        <v>0</v>
      </c>
      <c r="P36" s="122" t="s">
        <v>109</v>
      </c>
      <c r="Q36" s="64"/>
    </row>
    <row r="37" spans="2:17" ht="18" x14ac:dyDescent="0.35">
      <c r="B37" s="49" t="s">
        <v>113</v>
      </c>
      <c r="C37" s="56"/>
      <c r="D37" s="57">
        <v>26</v>
      </c>
      <c r="E37" s="58">
        <f>D37/1.21</f>
        <v>21.487603305785125</v>
      </c>
      <c r="F37" s="58">
        <f>E37-(E37*$E$12)</f>
        <v>21.487603305785125</v>
      </c>
      <c r="G37" s="59">
        <f t="shared" ref="G37:G38" si="9">C37*F37</f>
        <v>0</v>
      </c>
      <c r="H37" s="129"/>
      <c r="I37" s="43"/>
      <c r="J37" s="65" t="s">
        <v>137</v>
      </c>
      <c r="K37" s="56"/>
      <c r="L37" s="57">
        <v>4</v>
      </c>
      <c r="M37" s="58">
        <f t="shared" si="6"/>
        <v>3.3057851239669422</v>
      </c>
      <c r="N37" s="58">
        <f t="shared" si="7"/>
        <v>3.3057851239669422</v>
      </c>
      <c r="O37" s="59">
        <f t="shared" si="8"/>
        <v>0</v>
      </c>
      <c r="P37" s="122" t="s">
        <v>109</v>
      </c>
      <c r="Q37" s="64"/>
    </row>
    <row r="38" spans="2:17" ht="18" x14ac:dyDescent="0.35">
      <c r="B38" s="49" t="s">
        <v>114</v>
      </c>
      <c r="C38" s="56"/>
      <c r="D38" s="57">
        <v>20.5</v>
      </c>
      <c r="E38" s="58">
        <f t="shared" ref="E38" si="10">D38/1.21</f>
        <v>16.942148760330578</v>
      </c>
      <c r="F38" s="58">
        <f t="shared" ref="F38:F57" si="11">E38-(E38*$E$12)</f>
        <v>16.942148760330578</v>
      </c>
      <c r="G38" s="59">
        <f t="shared" si="9"/>
        <v>0</v>
      </c>
      <c r="H38" s="129"/>
      <c r="I38" s="43"/>
      <c r="J38" s="65" t="s">
        <v>138</v>
      </c>
      <c r="K38" s="56"/>
      <c r="L38" s="57">
        <v>4</v>
      </c>
      <c r="M38" s="58">
        <f t="shared" si="6"/>
        <v>3.3057851239669422</v>
      </c>
      <c r="N38" s="58">
        <f t="shared" si="7"/>
        <v>3.3057851239669422</v>
      </c>
      <c r="O38" s="59">
        <f t="shared" si="8"/>
        <v>0</v>
      </c>
      <c r="P38" s="122" t="s">
        <v>109</v>
      </c>
      <c r="Q38" s="64"/>
    </row>
    <row r="39" spans="2:17" ht="18" x14ac:dyDescent="0.35">
      <c r="B39" s="49" t="s">
        <v>110</v>
      </c>
      <c r="C39" s="56"/>
      <c r="D39" s="57">
        <v>26.5</v>
      </c>
      <c r="E39" s="58">
        <f>D39/1.21</f>
        <v>21.900826446280991</v>
      </c>
      <c r="F39" s="58">
        <f t="shared" si="11"/>
        <v>21.900826446280991</v>
      </c>
      <c r="G39" s="59">
        <f t="shared" ref="G39:G40" si="12">C39*F39</f>
        <v>0</v>
      </c>
      <c r="H39" s="60"/>
      <c r="I39" s="43"/>
      <c r="J39" s="261"/>
      <c r="K39" s="56"/>
      <c r="L39" s="57"/>
      <c r="M39" s="58"/>
      <c r="N39" s="58"/>
      <c r="O39" s="59">
        <f t="shared" si="8"/>
        <v>0</v>
      </c>
      <c r="P39" s="61"/>
      <c r="Q39" s="64"/>
    </row>
    <row r="40" spans="2:17" ht="18" x14ac:dyDescent="0.35">
      <c r="B40" s="49" t="s">
        <v>111</v>
      </c>
      <c r="C40" s="56"/>
      <c r="D40" s="57">
        <v>25.5</v>
      </c>
      <c r="E40" s="58">
        <f t="shared" ref="E40" si="13">D40/1.21</f>
        <v>21.074380165289256</v>
      </c>
      <c r="F40" s="58">
        <f t="shared" si="11"/>
        <v>21.074380165289256</v>
      </c>
      <c r="G40" s="59">
        <f t="shared" si="12"/>
        <v>0</v>
      </c>
      <c r="H40" s="129"/>
      <c r="I40" s="43"/>
      <c r="J40" s="65" t="s">
        <v>75</v>
      </c>
      <c r="K40" s="56"/>
      <c r="L40" s="57">
        <v>4</v>
      </c>
      <c r="M40" s="58">
        <f t="shared" ref="M39:M50" si="14">L40/1.21</f>
        <v>3.3057851239669422</v>
      </c>
      <c r="N40" s="58">
        <f t="shared" si="7"/>
        <v>3.3057851239669422</v>
      </c>
      <c r="O40" s="59">
        <f t="shared" si="8"/>
        <v>0</v>
      </c>
      <c r="P40" s="61"/>
      <c r="Q40" s="64"/>
    </row>
    <row r="41" spans="2:17" ht="18" x14ac:dyDescent="0.35">
      <c r="B41" s="49" t="s">
        <v>101</v>
      </c>
      <c r="C41" s="56"/>
      <c r="D41" s="57">
        <v>20.5</v>
      </c>
      <c r="E41" s="58">
        <f>D41/1.21</f>
        <v>16.942148760330578</v>
      </c>
      <c r="F41" s="58">
        <f t="shared" si="11"/>
        <v>16.942148760330578</v>
      </c>
      <c r="G41" s="59">
        <f t="shared" ref="G41:G58" si="15">C41*F41</f>
        <v>0</v>
      </c>
      <c r="H41" s="60"/>
      <c r="I41" s="43"/>
      <c r="J41" s="261"/>
      <c r="K41" s="56"/>
      <c r="L41" s="57"/>
      <c r="M41" s="58"/>
      <c r="N41" s="58"/>
      <c r="O41" s="59">
        <f t="shared" si="8"/>
        <v>0</v>
      </c>
      <c r="P41" s="60"/>
      <c r="Q41" s="64"/>
    </row>
    <row r="42" spans="2:17" ht="18" x14ac:dyDescent="0.35">
      <c r="B42" s="49" t="s">
        <v>102</v>
      </c>
      <c r="C42" s="56"/>
      <c r="D42" s="57">
        <v>20.5</v>
      </c>
      <c r="E42" s="58">
        <f t="shared" ref="E42:E57" si="16">D42/1.21</f>
        <v>16.942148760330578</v>
      </c>
      <c r="F42" s="58">
        <f t="shared" si="11"/>
        <v>16.942148760330578</v>
      </c>
      <c r="G42" s="59">
        <f t="shared" si="15"/>
        <v>0</v>
      </c>
      <c r="H42" s="60"/>
      <c r="I42" s="43"/>
      <c r="J42" s="261"/>
      <c r="K42" s="56"/>
      <c r="L42" s="57"/>
      <c r="M42" s="58"/>
      <c r="N42" s="58"/>
      <c r="O42" s="59">
        <f t="shared" si="8"/>
        <v>0</v>
      </c>
      <c r="P42" s="68"/>
      <c r="Q42" s="64"/>
    </row>
    <row r="43" spans="2:17" ht="18" x14ac:dyDescent="0.35">
      <c r="B43" s="49" t="s">
        <v>85</v>
      </c>
      <c r="C43" s="56"/>
      <c r="D43" s="57">
        <v>26</v>
      </c>
      <c r="E43" s="58">
        <f t="shared" si="16"/>
        <v>21.487603305785125</v>
      </c>
      <c r="F43" s="58">
        <f t="shared" si="11"/>
        <v>21.487603305785125</v>
      </c>
      <c r="G43" s="59">
        <f>C43*F43</f>
        <v>0</v>
      </c>
      <c r="H43" s="129"/>
      <c r="I43" s="43"/>
      <c r="J43" s="65" t="s">
        <v>2</v>
      </c>
      <c r="K43" s="56"/>
      <c r="L43" s="57">
        <v>4</v>
      </c>
      <c r="M43" s="58">
        <f t="shared" si="14"/>
        <v>3.3057851239669422</v>
      </c>
      <c r="N43" s="58">
        <f t="shared" si="7"/>
        <v>3.3057851239669422</v>
      </c>
      <c r="O43" s="59">
        <f t="shared" si="8"/>
        <v>0</v>
      </c>
      <c r="P43" s="60"/>
      <c r="Q43" s="64"/>
    </row>
    <row r="44" spans="2:17" ht="18" x14ac:dyDescent="0.35">
      <c r="B44" s="49" t="s">
        <v>119</v>
      </c>
      <c r="C44" s="56"/>
      <c r="D44" s="57">
        <v>24</v>
      </c>
      <c r="E44" s="58">
        <f t="shared" si="16"/>
        <v>19.834710743801654</v>
      </c>
      <c r="F44" s="58">
        <f t="shared" si="11"/>
        <v>19.834710743801654</v>
      </c>
      <c r="G44" s="59">
        <f t="shared" si="15"/>
        <v>0</v>
      </c>
      <c r="H44" s="129"/>
      <c r="I44" s="43"/>
      <c r="J44" s="65" t="s">
        <v>57</v>
      </c>
      <c r="K44" s="56"/>
      <c r="L44" s="57">
        <v>4</v>
      </c>
      <c r="M44" s="58">
        <f t="shared" si="14"/>
        <v>3.3057851239669422</v>
      </c>
      <c r="N44" s="58">
        <f t="shared" si="7"/>
        <v>3.3057851239669422</v>
      </c>
      <c r="O44" s="59">
        <f t="shared" si="8"/>
        <v>0</v>
      </c>
      <c r="P44" s="61"/>
      <c r="Q44" s="64"/>
    </row>
    <row r="45" spans="2:17" ht="18" x14ac:dyDescent="0.35">
      <c r="B45" s="49" t="s">
        <v>83</v>
      </c>
      <c r="C45" s="56"/>
      <c r="D45" s="57">
        <v>18</v>
      </c>
      <c r="E45" s="58">
        <f t="shared" si="16"/>
        <v>14.87603305785124</v>
      </c>
      <c r="F45" s="58">
        <f t="shared" si="11"/>
        <v>14.87603305785124</v>
      </c>
      <c r="G45" s="59">
        <f t="shared" si="15"/>
        <v>0</v>
      </c>
      <c r="H45" s="60"/>
      <c r="I45" s="43"/>
      <c r="J45" s="65" t="s">
        <v>4</v>
      </c>
      <c r="K45" s="56"/>
      <c r="L45" s="57">
        <v>4</v>
      </c>
      <c r="M45" s="58">
        <f t="shared" si="14"/>
        <v>3.3057851239669422</v>
      </c>
      <c r="N45" s="58">
        <f t="shared" si="7"/>
        <v>3.3057851239669422</v>
      </c>
      <c r="O45" s="59">
        <f t="shared" si="8"/>
        <v>0</v>
      </c>
      <c r="P45" s="61"/>
      <c r="Q45" s="64"/>
    </row>
    <row r="46" spans="2:17" ht="18" x14ac:dyDescent="0.35">
      <c r="B46" s="49" t="s">
        <v>115</v>
      </c>
      <c r="C46" s="56"/>
      <c r="D46" s="57">
        <v>19</v>
      </c>
      <c r="E46" s="58">
        <f t="shared" si="16"/>
        <v>15.702479338842975</v>
      </c>
      <c r="F46" s="58">
        <f t="shared" si="11"/>
        <v>15.702479338842975</v>
      </c>
      <c r="G46" s="59">
        <f t="shared" si="15"/>
        <v>0</v>
      </c>
      <c r="H46" s="60"/>
      <c r="I46" s="43"/>
      <c r="J46" s="65" t="s">
        <v>5</v>
      </c>
      <c r="K46" s="56"/>
      <c r="L46" s="57">
        <v>4</v>
      </c>
      <c r="M46" s="58">
        <f t="shared" si="14"/>
        <v>3.3057851239669422</v>
      </c>
      <c r="N46" s="58">
        <f t="shared" si="7"/>
        <v>3.3057851239669422</v>
      </c>
      <c r="O46" s="59">
        <f t="shared" si="8"/>
        <v>0</v>
      </c>
      <c r="P46" s="61"/>
      <c r="Q46" s="64"/>
    </row>
    <row r="47" spans="2:17" ht="18" x14ac:dyDescent="0.35">
      <c r="B47" s="50" t="s">
        <v>82</v>
      </c>
      <c r="C47" s="62"/>
      <c r="D47" s="57">
        <v>23</v>
      </c>
      <c r="E47" s="58">
        <f t="shared" si="16"/>
        <v>19.008264462809919</v>
      </c>
      <c r="F47" s="58">
        <f t="shared" si="11"/>
        <v>19.008264462809919</v>
      </c>
      <c r="G47" s="59">
        <f t="shared" si="15"/>
        <v>0</v>
      </c>
      <c r="H47" s="60"/>
      <c r="I47" s="43"/>
      <c r="J47" s="65" t="s">
        <v>112</v>
      </c>
      <c r="K47" s="56"/>
      <c r="L47" s="57">
        <v>4</v>
      </c>
      <c r="M47" s="58">
        <f t="shared" si="14"/>
        <v>3.3057851239669422</v>
      </c>
      <c r="N47" s="58">
        <f t="shared" si="7"/>
        <v>3.3057851239669422</v>
      </c>
      <c r="O47" s="59">
        <f t="shared" si="8"/>
        <v>0</v>
      </c>
      <c r="P47" s="63"/>
      <c r="Q47" s="64"/>
    </row>
    <row r="48" spans="2:17" ht="18" x14ac:dyDescent="0.35">
      <c r="B48" s="50"/>
      <c r="C48" s="62"/>
      <c r="D48" s="57"/>
      <c r="E48" s="58"/>
      <c r="F48" s="58"/>
      <c r="G48" s="59">
        <f t="shared" si="15"/>
        <v>0</v>
      </c>
      <c r="H48" s="60"/>
      <c r="I48" s="43"/>
      <c r="J48" s="65" t="s">
        <v>26</v>
      </c>
      <c r="K48" s="56"/>
      <c r="L48" s="57">
        <v>4</v>
      </c>
      <c r="M48" s="58">
        <f t="shared" si="14"/>
        <v>3.3057851239669422</v>
      </c>
      <c r="N48" s="58">
        <f t="shared" si="7"/>
        <v>3.3057851239669422</v>
      </c>
      <c r="O48" s="59">
        <f t="shared" si="8"/>
        <v>0</v>
      </c>
      <c r="P48" s="60"/>
      <c r="Q48" s="64"/>
    </row>
    <row r="49" spans="2:24" ht="18" x14ac:dyDescent="0.35">
      <c r="B49" s="50"/>
      <c r="C49" s="62"/>
      <c r="D49" s="57"/>
      <c r="E49" s="58"/>
      <c r="F49" s="58"/>
      <c r="G49" s="59">
        <f t="shared" si="15"/>
        <v>0</v>
      </c>
      <c r="H49" s="60"/>
      <c r="I49" s="43"/>
      <c r="J49" s="65" t="s">
        <v>86</v>
      </c>
      <c r="K49" s="56"/>
      <c r="L49" s="57">
        <v>4</v>
      </c>
      <c r="M49" s="58">
        <f t="shared" si="14"/>
        <v>3.3057851239669422</v>
      </c>
      <c r="N49" s="58">
        <f t="shared" si="7"/>
        <v>3.3057851239669422</v>
      </c>
      <c r="O49" s="59">
        <f t="shared" si="8"/>
        <v>0</v>
      </c>
      <c r="P49" s="63"/>
      <c r="Q49" s="64"/>
    </row>
    <row r="50" spans="2:24" ht="18" x14ac:dyDescent="0.35">
      <c r="B50" s="50" t="s">
        <v>73</v>
      </c>
      <c r="C50" s="62"/>
      <c r="D50" s="57">
        <v>25.5</v>
      </c>
      <c r="E50" s="58">
        <f t="shared" si="16"/>
        <v>21.074380165289256</v>
      </c>
      <c r="F50" s="58">
        <f t="shared" si="11"/>
        <v>21.074380165289256</v>
      </c>
      <c r="G50" s="59">
        <f t="shared" si="15"/>
        <v>0</v>
      </c>
      <c r="H50" s="129"/>
      <c r="I50" s="43"/>
      <c r="J50" s="65" t="s">
        <v>87</v>
      </c>
      <c r="K50" s="56"/>
      <c r="L50" s="57">
        <v>4</v>
      </c>
      <c r="M50" s="58">
        <f t="shared" si="14"/>
        <v>3.3057851239669422</v>
      </c>
      <c r="N50" s="58">
        <f t="shared" si="7"/>
        <v>3.3057851239669422</v>
      </c>
      <c r="O50" s="59">
        <f t="shared" si="8"/>
        <v>0</v>
      </c>
      <c r="P50" s="68"/>
      <c r="Q50" s="64"/>
    </row>
    <row r="51" spans="2:24" ht="18" x14ac:dyDescent="0.35">
      <c r="B51" s="260"/>
      <c r="C51" s="62"/>
      <c r="D51" s="57"/>
      <c r="E51" s="58"/>
      <c r="F51" s="58"/>
      <c r="G51" s="59">
        <f t="shared" si="15"/>
        <v>0</v>
      </c>
      <c r="H51" s="60"/>
      <c r="I51" s="43"/>
      <c r="J51" s="65" t="s">
        <v>88</v>
      </c>
      <c r="K51" s="56"/>
      <c r="L51" s="57">
        <v>4</v>
      </c>
      <c r="M51" s="58">
        <f>L51/1.21</f>
        <v>3.3057851239669422</v>
      </c>
      <c r="N51" s="58">
        <f t="shared" si="7"/>
        <v>3.3057851239669422</v>
      </c>
      <c r="O51" s="59">
        <f t="shared" si="8"/>
        <v>0</v>
      </c>
      <c r="P51" s="129"/>
      <c r="Q51" s="64"/>
    </row>
    <row r="52" spans="2:24" ht="18" x14ac:dyDescent="0.35">
      <c r="B52" s="50" t="s">
        <v>74</v>
      </c>
      <c r="C52" s="62"/>
      <c r="D52" s="57">
        <v>15</v>
      </c>
      <c r="E52" s="58">
        <f t="shared" si="16"/>
        <v>12.396694214876034</v>
      </c>
      <c r="F52" s="58">
        <f t="shared" si="11"/>
        <v>12.396694214876034</v>
      </c>
      <c r="G52" s="59">
        <f t="shared" si="15"/>
        <v>0</v>
      </c>
      <c r="H52" s="60"/>
      <c r="I52" s="43"/>
      <c r="J52" s="65" t="s">
        <v>92</v>
      </c>
      <c r="K52" s="56"/>
      <c r="L52" s="57">
        <v>4</v>
      </c>
      <c r="M52" s="58">
        <f>L52/1.21</f>
        <v>3.3057851239669422</v>
      </c>
      <c r="N52" s="58">
        <f t="shared" si="7"/>
        <v>3.3057851239669422</v>
      </c>
      <c r="O52" s="59">
        <f t="shared" si="8"/>
        <v>0</v>
      </c>
      <c r="P52" s="129"/>
      <c r="Q52" s="64"/>
    </row>
    <row r="53" spans="2:24" ht="18" x14ac:dyDescent="0.35">
      <c r="B53" s="49" t="s">
        <v>68</v>
      </c>
      <c r="C53" s="56"/>
      <c r="D53" s="57">
        <v>22</v>
      </c>
      <c r="E53" s="58">
        <f t="shared" si="16"/>
        <v>18.181818181818183</v>
      </c>
      <c r="F53" s="58">
        <f t="shared" si="11"/>
        <v>18.181818181818183</v>
      </c>
      <c r="G53" s="59">
        <f t="shared" si="15"/>
        <v>0</v>
      </c>
      <c r="H53" s="60"/>
      <c r="I53" s="43"/>
      <c r="J53" s="65" t="s">
        <v>77</v>
      </c>
      <c r="K53" s="56"/>
      <c r="L53" s="57">
        <v>4</v>
      </c>
      <c r="M53" s="58">
        <f>L53/1.21</f>
        <v>3.3057851239669422</v>
      </c>
      <c r="N53" s="58">
        <f t="shared" si="7"/>
        <v>3.3057851239669422</v>
      </c>
      <c r="O53" s="59">
        <f t="shared" si="8"/>
        <v>0</v>
      </c>
      <c r="P53" s="129"/>
      <c r="Q53" s="43"/>
    </row>
    <row r="54" spans="2:24" ht="18" x14ac:dyDescent="0.35">
      <c r="B54" s="49" t="s">
        <v>71</v>
      </c>
      <c r="C54" s="56"/>
      <c r="D54" s="57">
        <v>15</v>
      </c>
      <c r="E54" s="58">
        <f t="shared" si="16"/>
        <v>12.396694214876034</v>
      </c>
      <c r="F54" s="58">
        <f t="shared" si="11"/>
        <v>12.396694214876034</v>
      </c>
      <c r="G54" s="59">
        <f t="shared" si="15"/>
        <v>0</v>
      </c>
      <c r="H54" s="60"/>
      <c r="I54" s="43"/>
      <c r="J54" s="65" t="s">
        <v>81</v>
      </c>
      <c r="K54" s="56"/>
      <c r="L54" s="57">
        <v>4</v>
      </c>
      <c r="M54" s="58">
        <f>L54/1.21</f>
        <v>3.3057851239669422</v>
      </c>
      <c r="N54" s="58">
        <f t="shared" si="7"/>
        <v>3.3057851239669422</v>
      </c>
      <c r="O54" s="59">
        <f t="shared" si="8"/>
        <v>0</v>
      </c>
      <c r="P54" s="129"/>
      <c r="Q54" s="43"/>
    </row>
    <row r="55" spans="2:24" ht="18" x14ac:dyDescent="0.35">
      <c r="B55" s="49" t="s">
        <v>69</v>
      </c>
      <c r="C55" s="56"/>
      <c r="D55" s="57">
        <v>17</v>
      </c>
      <c r="E55" s="58">
        <f t="shared" si="16"/>
        <v>14.049586776859504</v>
      </c>
      <c r="F55" s="58">
        <f t="shared" si="11"/>
        <v>14.049586776859504</v>
      </c>
      <c r="G55" s="59">
        <f t="shared" si="15"/>
        <v>0</v>
      </c>
      <c r="H55" s="60"/>
      <c r="I55" s="43"/>
      <c r="J55" s="65" t="s">
        <v>65</v>
      </c>
      <c r="K55" s="56"/>
      <c r="L55" s="57">
        <v>4</v>
      </c>
      <c r="M55" s="58">
        <f>L55/1.21</f>
        <v>3.3057851239669422</v>
      </c>
      <c r="N55" s="58">
        <f t="shared" si="7"/>
        <v>3.3057851239669422</v>
      </c>
      <c r="O55" s="59">
        <f t="shared" si="8"/>
        <v>0</v>
      </c>
      <c r="P55" s="129"/>
      <c r="Q55" s="43"/>
    </row>
    <row r="56" spans="2:24" ht="18" x14ac:dyDescent="0.35">
      <c r="B56" s="49" t="s">
        <v>64</v>
      </c>
      <c r="C56" s="56"/>
      <c r="D56" s="57">
        <v>22</v>
      </c>
      <c r="E56" s="58">
        <f t="shared" si="16"/>
        <v>18.181818181818183</v>
      </c>
      <c r="F56" s="58">
        <f t="shared" si="11"/>
        <v>18.181818181818183</v>
      </c>
      <c r="G56" s="59">
        <f t="shared" si="15"/>
        <v>0</v>
      </c>
      <c r="H56" s="60"/>
      <c r="I56" s="43"/>
      <c r="J56" s="141"/>
      <c r="K56" s="99"/>
      <c r="L56" s="100"/>
      <c r="M56" s="101"/>
      <c r="N56" s="101"/>
      <c r="O56" s="88"/>
      <c r="P56" s="86"/>
      <c r="Q56" s="43"/>
    </row>
    <row r="57" spans="2:24" ht="24" x14ac:dyDescent="0.5">
      <c r="B57" s="49" t="s">
        <v>118</v>
      </c>
      <c r="C57" s="56"/>
      <c r="D57" s="57">
        <v>19.5</v>
      </c>
      <c r="E57" s="58">
        <f t="shared" si="16"/>
        <v>16.115702479338843</v>
      </c>
      <c r="F57" s="58">
        <f t="shared" si="11"/>
        <v>16.115702479338843</v>
      </c>
      <c r="G57" s="59">
        <f t="shared" si="15"/>
        <v>0</v>
      </c>
      <c r="H57" s="61"/>
      <c r="I57" s="43"/>
      <c r="J57" s="233" t="s">
        <v>27</v>
      </c>
      <c r="K57" s="233"/>
      <c r="L57" s="233"/>
      <c r="M57" s="233"/>
      <c r="N57" s="233"/>
      <c r="O57" s="233"/>
      <c r="P57" s="234"/>
      <c r="Q57" s="43"/>
    </row>
    <row r="58" spans="2:24" ht="18" x14ac:dyDescent="0.35">
      <c r="B58" s="49"/>
      <c r="C58" s="56"/>
      <c r="D58" s="57"/>
      <c r="E58" s="58"/>
      <c r="F58" s="58"/>
      <c r="G58" s="59">
        <f t="shared" si="15"/>
        <v>0</v>
      </c>
      <c r="H58" s="60"/>
      <c r="I58" s="43"/>
      <c r="J58" s="251" t="s">
        <v>95</v>
      </c>
      <c r="K58" s="251"/>
      <c r="L58" s="251"/>
      <c r="M58" s="251"/>
      <c r="N58" s="251"/>
      <c r="O58" s="251"/>
      <c r="P58" s="252"/>
      <c r="Q58" s="43"/>
      <c r="R58" s="155"/>
      <c r="S58" s="155"/>
      <c r="T58" s="155"/>
      <c r="U58" s="155"/>
      <c r="V58" s="155"/>
      <c r="W58" s="155"/>
      <c r="X58" s="155"/>
    </row>
    <row r="59" spans="2:24" ht="21.6" x14ac:dyDescent="0.45">
      <c r="B59" s="247" t="s">
        <v>72</v>
      </c>
      <c r="C59" s="247"/>
      <c r="D59" s="247"/>
      <c r="E59" s="247"/>
      <c r="F59" s="247"/>
      <c r="G59" s="247"/>
      <c r="H59" s="247"/>
      <c r="I59" s="43"/>
      <c r="J59" s="66" t="s">
        <v>89</v>
      </c>
      <c r="K59" s="67"/>
      <c r="L59" s="57">
        <v>5.5</v>
      </c>
      <c r="M59" s="58">
        <f t="shared" ref="M59:M63" si="17">L59/1.21</f>
        <v>4.5454545454545459</v>
      </c>
      <c r="N59" s="58">
        <f t="shared" ref="N59:N63" si="18">M59-(M59*$E$12)</f>
        <v>4.5454545454545459</v>
      </c>
      <c r="O59" s="59">
        <f t="shared" ref="O59:O63" si="19">K59*N59</f>
        <v>0</v>
      </c>
      <c r="P59" s="68"/>
      <c r="Q59" s="43"/>
      <c r="R59" s="155"/>
      <c r="S59" s="155"/>
      <c r="T59" s="155"/>
      <c r="U59" s="155"/>
      <c r="V59" s="155"/>
      <c r="W59" s="155"/>
      <c r="X59" s="155"/>
    </row>
    <row r="60" spans="2:24" ht="18" x14ac:dyDescent="0.35">
      <c r="B60" s="49" t="s">
        <v>51</v>
      </c>
      <c r="C60" s="56"/>
      <c r="D60" s="57">
        <v>15</v>
      </c>
      <c r="E60" s="58">
        <f t="shared" ref="E60:E66" si="20">D60/1.21</f>
        <v>12.396694214876034</v>
      </c>
      <c r="F60" s="58">
        <f t="shared" ref="F60:F66" si="21">E60-(E60*$E$12)</f>
        <v>12.396694214876034</v>
      </c>
      <c r="G60" s="59">
        <f t="shared" ref="G60:G66" si="22">C60*F60</f>
        <v>0</v>
      </c>
      <c r="H60" s="60"/>
      <c r="I60" s="43"/>
      <c r="J60" s="66" t="s">
        <v>90</v>
      </c>
      <c r="K60" s="67"/>
      <c r="L60" s="57">
        <v>5.5</v>
      </c>
      <c r="M60" s="58">
        <f t="shared" si="17"/>
        <v>4.5454545454545459</v>
      </c>
      <c r="N60" s="58">
        <f t="shared" si="18"/>
        <v>4.5454545454545459</v>
      </c>
      <c r="O60" s="59">
        <f t="shared" si="19"/>
        <v>0</v>
      </c>
      <c r="P60" s="68"/>
      <c r="Q60" s="43"/>
      <c r="R60" s="155"/>
      <c r="S60" s="155"/>
      <c r="T60" s="155"/>
      <c r="U60" s="155"/>
      <c r="V60" s="155"/>
      <c r="W60" s="155"/>
      <c r="X60" s="155"/>
    </row>
    <row r="61" spans="2:24" ht="18" x14ac:dyDescent="0.35">
      <c r="B61" s="49" t="s">
        <v>52</v>
      </c>
      <c r="C61" s="56"/>
      <c r="D61" s="57">
        <v>15</v>
      </c>
      <c r="E61" s="58">
        <f t="shared" si="20"/>
        <v>12.396694214876034</v>
      </c>
      <c r="F61" s="58">
        <f t="shared" si="21"/>
        <v>12.396694214876034</v>
      </c>
      <c r="G61" s="59">
        <f t="shared" si="22"/>
        <v>0</v>
      </c>
      <c r="H61" s="61"/>
      <c r="I61" s="43"/>
      <c r="J61" s="66" t="s">
        <v>91</v>
      </c>
      <c r="K61" s="67"/>
      <c r="L61" s="57">
        <v>5.5</v>
      </c>
      <c r="M61" s="58">
        <f t="shared" si="17"/>
        <v>4.5454545454545459</v>
      </c>
      <c r="N61" s="58">
        <f t="shared" si="18"/>
        <v>4.5454545454545459</v>
      </c>
      <c r="O61" s="59">
        <f t="shared" si="19"/>
        <v>0</v>
      </c>
      <c r="P61" s="68"/>
      <c r="Q61" s="43"/>
      <c r="R61" s="155"/>
      <c r="S61" s="155"/>
      <c r="T61" s="155"/>
      <c r="U61" s="155"/>
      <c r="V61" s="155"/>
      <c r="W61" s="155"/>
      <c r="X61" s="155"/>
    </row>
    <row r="62" spans="2:24" ht="18" x14ac:dyDescent="0.35">
      <c r="B62" s="49" t="s">
        <v>53</v>
      </c>
      <c r="C62" s="56"/>
      <c r="D62" s="57">
        <v>15</v>
      </c>
      <c r="E62" s="58">
        <f t="shared" si="20"/>
        <v>12.396694214876034</v>
      </c>
      <c r="F62" s="58">
        <f t="shared" si="21"/>
        <v>12.396694214876034</v>
      </c>
      <c r="G62" s="59">
        <f t="shared" si="22"/>
        <v>0</v>
      </c>
      <c r="H62" s="61"/>
      <c r="I62" s="43"/>
      <c r="J62" s="65" t="s">
        <v>76</v>
      </c>
      <c r="K62" s="67"/>
      <c r="L62" s="57">
        <v>5.5</v>
      </c>
      <c r="M62" s="58">
        <f t="shared" si="17"/>
        <v>4.5454545454545459</v>
      </c>
      <c r="N62" s="58">
        <f t="shared" si="18"/>
        <v>4.5454545454545459</v>
      </c>
      <c r="O62" s="59">
        <f t="shared" si="19"/>
        <v>0</v>
      </c>
      <c r="P62" s="68"/>
      <c r="Q62" s="43"/>
      <c r="R62" s="155"/>
      <c r="S62" s="155"/>
      <c r="T62" s="155"/>
      <c r="U62" s="155"/>
      <c r="V62" s="155"/>
      <c r="W62" s="155"/>
      <c r="X62" s="155"/>
    </row>
    <row r="63" spans="2:24" ht="18" x14ac:dyDescent="0.35">
      <c r="B63" s="49" t="s">
        <v>54</v>
      </c>
      <c r="C63" s="56"/>
      <c r="D63" s="57">
        <v>15</v>
      </c>
      <c r="E63" s="58">
        <f t="shared" si="20"/>
        <v>12.396694214876034</v>
      </c>
      <c r="F63" s="58">
        <f t="shared" si="21"/>
        <v>12.396694214876034</v>
      </c>
      <c r="G63" s="59">
        <f t="shared" si="22"/>
        <v>0</v>
      </c>
      <c r="H63" s="60"/>
      <c r="I63" s="43"/>
      <c r="J63" s="65" t="s">
        <v>97</v>
      </c>
      <c r="K63" s="67"/>
      <c r="L63" s="57">
        <v>5.5</v>
      </c>
      <c r="M63" s="58">
        <f t="shared" si="17"/>
        <v>4.5454545454545459</v>
      </c>
      <c r="N63" s="58">
        <f t="shared" si="18"/>
        <v>4.5454545454545459</v>
      </c>
      <c r="O63" s="59">
        <f t="shared" si="19"/>
        <v>0</v>
      </c>
      <c r="P63" s="68"/>
      <c r="Q63" s="43"/>
      <c r="R63" s="155"/>
      <c r="S63" s="155"/>
      <c r="T63" s="155"/>
      <c r="U63" s="155"/>
      <c r="V63" s="155"/>
      <c r="W63" s="155"/>
      <c r="X63" s="155"/>
    </row>
    <row r="64" spans="2:24" ht="18" x14ac:dyDescent="0.35">
      <c r="B64" s="49" t="s">
        <v>55</v>
      </c>
      <c r="C64" s="56"/>
      <c r="D64" s="57">
        <v>15</v>
      </c>
      <c r="E64" s="58">
        <f t="shared" si="20"/>
        <v>12.396694214876034</v>
      </c>
      <c r="F64" s="58">
        <f t="shared" si="21"/>
        <v>12.396694214876034</v>
      </c>
      <c r="G64" s="59">
        <f t="shared" si="22"/>
        <v>0</v>
      </c>
      <c r="H64" s="60"/>
      <c r="I64" s="43"/>
      <c r="J64" s="224" t="s">
        <v>96</v>
      </c>
      <c r="K64" s="224"/>
      <c r="L64" s="224"/>
      <c r="M64" s="224"/>
      <c r="N64" s="224"/>
      <c r="O64" s="224"/>
      <c r="P64" s="224"/>
      <c r="Q64" s="43"/>
      <c r="R64" s="155"/>
      <c r="S64" s="155"/>
      <c r="T64" s="155"/>
      <c r="U64" s="155"/>
      <c r="V64" s="155"/>
      <c r="W64" s="155"/>
      <c r="X64" s="155"/>
    </row>
    <row r="65" spans="2:24" ht="18" x14ac:dyDescent="0.35">
      <c r="B65" s="49" t="s">
        <v>56</v>
      </c>
      <c r="C65" s="56"/>
      <c r="D65" s="57">
        <v>15</v>
      </c>
      <c r="E65" s="58">
        <f t="shared" si="20"/>
        <v>12.396694214876034</v>
      </c>
      <c r="F65" s="58">
        <f t="shared" si="21"/>
        <v>12.396694214876034</v>
      </c>
      <c r="G65" s="59">
        <f t="shared" si="22"/>
        <v>0</v>
      </c>
      <c r="H65" s="63"/>
      <c r="I65" s="43"/>
      <c r="J65" s="66" t="s">
        <v>123</v>
      </c>
      <c r="K65" s="126"/>
      <c r="L65" s="127">
        <v>6</v>
      </c>
      <c r="M65" s="128">
        <f t="shared" ref="M65:M72" si="23">L65/1.21</f>
        <v>4.9586776859504136</v>
      </c>
      <c r="N65" s="128">
        <f t="shared" ref="N65:N72" si="24">M65-(M65*$E$12)</f>
        <v>4.9586776859504136</v>
      </c>
      <c r="O65" s="69">
        <f t="shared" ref="O65:O73" si="25">K65*N65</f>
        <v>0</v>
      </c>
      <c r="P65" s="122" t="s">
        <v>109</v>
      </c>
      <c r="Q65" s="43"/>
      <c r="R65" s="155"/>
      <c r="S65" s="155"/>
      <c r="T65" s="155"/>
      <c r="U65" s="155"/>
      <c r="V65" s="155"/>
      <c r="W65" s="155"/>
      <c r="X65" s="155"/>
    </row>
    <row r="66" spans="2:24" ht="18" x14ac:dyDescent="0.35">
      <c r="B66" s="49" t="s">
        <v>148</v>
      </c>
      <c r="C66" s="56"/>
      <c r="D66" s="57">
        <v>15</v>
      </c>
      <c r="E66" s="58">
        <f t="shared" si="20"/>
        <v>12.396694214876034</v>
      </c>
      <c r="F66" s="58">
        <f t="shared" si="21"/>
        <v>12.396694214876034</v>
      </c>
      <c r="G66" s="59">
        <f t="shared" si="22"/>
        <v>0</v>
      </c>
      <c r="H66" s="63"/>
      <c r="I66" s="43"/>
      <c r="J66" s="66" t="s">
        <v>124</v>
      </c>
      <c r="K66" s="126"/>
      <c r="L66" s="127">
        <v>6</v>
      </c>
      <c r="M66" s="128">
        <f t="shared" si="23"/>
        <v>4.9586776859504136</v>
      </c>
      <c r="N66" s="128">
        <f t="shared" si="24"/>
        <v>4.9586776859504136</v>
      </c>
      <c r="O66" s="69">
        <f t="shared" si="25"/>
        <v>0</v>
      </c>
      <c r="P66" s="122" t="s">
        <v>109</v>
      </c>
      <c r="Q66" s="43"/>
      <c r="R66" s="155"/>
      <c r="S66" s="155"/>
      <c r="T66" s="155"/>
      <c r="U66" s="155"/>
      <c r="V66" s="155"/>
      <c r="W66" s="155"/>
      <c r="X66" s="155"/>
    </row>
    <row r="67" spans="2:24" ht="24" x14ac:dyDescent="0.5">
      <c r="B67" s="137" t="s">
        <v>28</v>
      </c>
      <c r="C67" s="137"/>
      <c r="D67" s="137"/>
      <c r="E67" s="137"/>
      <c r="F67" s="137"/>
      <c r="G67" s="137"/>
      <c r="H67" s="137"/>
      <c r="I67" s="43"/>
      <c r="J67" s="66" t="s">
        <v>125</v>
      </c>
      <c r="K67" s="126"/>
      <c r="L67" s="127">
        <v>6</v>
      </c>
      <c r="M67" s="128">
        <f t="shared" si="23"/>
        <v>4.9586776859504136</v>
      </c>
      <c r="N67" s="128">
        <f t="shared" si="24"/>
        <v>4.9586776859504136</v>
      </c>
      <c r="O67" s="69">
        <f t="shared" si="25"/>
        <v>0</v>
      </c>
      <c r="P67" s="122" t="s">
        <v>109</v>
      </c>
      <c r="Q67" s="43"/>
      <c r="R67" s="155"/>
      <c r="S67" s="155"/>
      <c r="T67" s="155"/>
      <c r="U67" s="155"/>
      <c r="V67" s="155"/>
      <c r="W67" s="155"/>
      <c r="X67" s="155"/>
    </row>
    <row r="68" spans="2:24" ht="18" x14ac:dyDescent="0.35">
      <c r="B68" s="131" t="s">
        <v>6</v>
      </c>
      <c r="C68" s="132"/>
      <c r="D68" s="133">
        <v>10</v>
      </c>
      <c r="E68" s="134">
        <f t="shared" ref="E68:E75" si="26">D68/1.21</f>
        <v>8.2644628099173563</v>
      </c>
      <c r="F68" s="134">
        <f t="shared" ref="F68:F75" si="27">E68-(E68*$E$12)</f>
        <v>8.2644628099173563</v>
      </c>
      <c r="G68" s="135">
        <f>C68*F68</f>
        <v>0</v>
      </c>
      <c r="H68" s="136"/>
      <c r="I68" s="43"/>
      <c r="J68" s="66" t="s">
        <v>126</v>
      </c>
      <c r="K68" s="126"/>
      <c r="L68" s="127">
        <v>6</v>
      </c>
      <c r="M68" s="128">
        <f t="shared" si="23"/>
        <v>4.9586776859504136</v>
      </c>
      <c r="N68" s="128">
        <f t="shared" si="24"/>
        <v>4.9586776859504136</v>
      </c>
      <c r="O68" s="69">
        <f t="shared" si="25"/>
        <v>0</v>
      </c>
      <c r="P68" s="122" t="s">
        <v>109</v>
      </c>
      <c r="Q68" s="43"/>
      <c r="R68" s="155"/>
      <c r="S68" s="155"/>
      <c r="T68" s="155"/>
      <c r="U68" s="155"/>
      <c r="V68" s="155"/>
      <c r="W68" s="155"/>
      <c r="X68" s="155"/>
    </row>
    <row r="69" spans="2:24" ht="18" x14ac:dyDescent="0.35">
      <c r="B69" s="71" t="s">
        <v>117</v>
      </c>
      <c r="C69" s="56"/>
      <c r="D69" s="57">
        <v>15</v>
      </c>
      <c r="E69" s="58">
        <f t="shared" si="26"/>
        <v>12.396694214876034</v>
      </c>
      <c r="F69" s="58">
        <f t="shared" si="27"/>
        <v>12.396694214876034</v>
      </c>
      <c r="G69" s="135">
        <f t="shared" ref="G69:G75" si="28">C69*F69</f>
        <v>0</v>
      </c>
      <c r="H69" s="122" t="s">
        <v>109</v>
      </c>
      <c r="I69" s="43"/>
      <c r="J69" s="66" t="s">
        <v>127</v>
      </c>
      <c r="K69" s="126"/>
      <c r="L69" s="127">
        <v>6</v>
      </c>
      <c r="M69" s="128">
        <f t="shared" si="23"/>
        <v>4.9586776859504136</v>
      </c>
      <c r="N69" s="128">
        <f t="shared" si="24"/>
        <v>4.9586776859504136</v>
      </c>
      <c r="O69" s="69">
        <f t="shared" si="25"/>
        <v>0</v>
      </c>
      <c r="P69" s="122" t="s">
        <v>109</v>
      </c>
      <c r="Q69" s="43"/>
      <c r="R69" s="155"/>
      <c r="S69" s="155"/>
      <c r="T69" s="155"/>
      <c r="U69" s="155"/>
      <c r="V69" s="155"/>
      <c r="W69" s="155"/>
      <c r="X69" s="155"/>
    </row>
    <row r="70" spans="2:24" ht="18" x14ac:dyDescent="0.35">
      <c r="B70" s="71" t="s">
        <v>139</v>
      </c>
      <c r="C70" s="56"/>
      <c r="D70" s="57">
        <v>15</v>
      </c>
      <c r="E70" s="58">
        <f t="shared" si="26"/>
        <v>12.396694214876034</v>
      </c>
      <c r="F70" s="58">
        <f t="shared" si="27"/>
        <v>12.396694214876034</v>
      </c>
      <c r="G70" s="135">
        <f t="shared" ref="G70:G72" si="29">C70*F70</f>
        <v>0</v>
      </c>
      <c r="H70" s="122" t="s">
        <v>109</v>
      </c>
      <c r="I70" s="43"/>
      <c r="J70" s="66" t="s">
        <v>128</v>
      </c>
      <c r="K70" s="126"/>
      <c r="L70" s="127">
        <v>6</v>
      </c>
      <c r="M70" s="128">
        <f t="shared" si="23"/>
        <v>4.9586776859504136</v>
      </c>
      <c r="N70" s="128">
        <f t="shared" si="24"/>
        <v>4.9586776859504136</v>
      </c>
      <c r="O70" s="69">
        <f t="shared" si="25"/>
        <v>0</v>
      </c>
      <c r="P70" s="122" t="s">
        <v>109</v>
      </c>
      <c r="Q70" s="43"/>
      <c r="R70" s="155"/>
      <c r="S70" s="155"/>
      <c r="T70" s="155"/>
      <c r="U70" s="155"/>
      <c r="V70" s="155"/>
      <c r="W70" s="155"/>
      <c r="X70" s="155"/>
    </row>
    <row r="71" spans="2:24" ht="18" x14ac:dyDescent="0.35">
      <c r="B71" s="71" t="s">
        <v>140</v>
      </c>
      <c r="C71" s="56"/>
      <c r="D71" s="57">
        <v>15</v>
      </c>
      <c r="E71" s="58">
        <f t="shared" si="26"/>
        <v>12.396694214876034</v>
      </c>
      <c r="F71" s="58">
        <f t="shared" si="27"/>
        <v>12.396694214876034</v>
      </c>
      <c r="G71" s="135">
        <f t="shared" si="29"/>
        <v>0</v>
      </c>
      <c r="H71" s="122" t="s">
        <v>109</v>
      </c>
      <c r="I71" s="43"/>
      <c r="J71" s="66" t="s">
        <v>129</v>
      </c>
      <c r="K71" s="126"/>
      <c r="L71" s="127">
        <v>6</v>
      </c>
      <c r="M71" s="128">
        <f t="shared" si="23"/>
        <v>4.9586776859504136</v>
      </c>
      <c r="N71" s="128">
        <f t="shared" si="24"/>
        <v>4.9586776859504136</v>
      </c>
      <c r="O71" s="69">
        <f t="shared" si="25"/>
        <v>0</v>
      </c>
      <c r="P71" s="122" t="s">
        <v>109</v>
      </c>
      <c r="Q71" s="43"/>
      <c r="R71" s="155"/>
      <c r="S71" s="155"/>
      <c r="T71" s="155"/>
      <c r="U71" s="155"/>
      <c r="V71" s="155"/>
      <c r="W71" s="155"/>
      <c r="X71" s="155"/>
    </row>
    <row r="72" spans="2:24" ht="18" x14ac:dyDescent="0.35">
      <c r="B72" s="70" t="s">
        <v>33</v>
      </c>
      <c r="C72" s="56"/>
      <c r="D72" s="57">
        <v>15</v>
      </c>
      <c r="E72" s="58">
        <f t="shared" si="26"/>
        <v>12.396694214876034</v>
      </c>
      <c r="F72" s="58">
        <f t="shared" si="27"/>
        <v>12.396694214876034</v>
      </c>
      <c r="G72" s="135">
        <f t="shared" si="29"/>
        <v>0</v>
      </c>
      <c r="H72" s="61"/>
      <c r="I72" s="43"/>
      <c r="J72" s="66" t="s">
        <v>130</v>
      </c>
      <c r="K72" s="126"/>
      <c r="L72" s="127">
        <v>6</v>
      </c>
      <c r="M72" s="128">
        <f t="shared" si="23"/>
        <v>4.9586776859504136</v>
      </c>
      <c r="N72" s="128">
        <f t="shared" si="24"/>
        <v>4.9586776859504136</v>
      </c>
      <c r="O72" s="69">
        <f t="shared" si="25"/>
        <v>0</v>
      </c>
      <c r="P72" s="122" t="s">
        <v>109</v>
      </c>
      <c r="Q72" s="43"/>
      <c r="R72" s="155"/>
      <c r="S72" s="155"/>
      <c r="T72" s="155"/>
      <c r="U72" s="155"/>
      <c r="V72" s="155"/>
      <c r="W72" s="155"/>
      <c r="X72" s="155"/>
    </row>
    <row r="73" spans="2:24" ht="18" x14ac:dyDescent="0.35">
      <c r="B73" s="71" t="s">
        <v>32</v>
      </c>
      <c r="C73" s="56"/>
      <c r="D73" s="57">
        <v>15</v>
      </c>
      <c r="E73" s="58">
        <f t="shared" si="26"/>
        <v>12.396694214876034</v>
      </c>
      <c r="F73" s="58">
        <f>E73-(E73*$E$12)</f>
        <v>12.396694214876034</v>
      </c>
      <c r="G73" s="135">
        <f t="shared" si="28"/>
        <v>0</v>
      </c>
      <c r="H73" s="122" t="s">
        <v>109</v>
      </c>
      <c r="I73" s="43"/>
      <c r="J73" s="65" t="s">
        <v>59</v>
      </c>
      <c r="K73" s="130"/>
      <c r="L73" s="127">
        <v>6</v>
      </c>
      <c r="M73" s="58">
        <f t="shared" ref="M73:M78" si="30">L73/1.21</f>
        <v>4.9586776859504136</v>
      </c>
      <c r="N73" s="58">
        <f t="shared" ref="N73:N78" si="31">M73-(M73*$E$12)</f>
        <v>4.9586776859504136</v>
      </c>
      <c r="O73" s="59">
        <f t="shared" si="25"/>
        <v>0</v>
      </c>
      <c r="P73" s="68"/>
      <c r="Q73" s="43"/>
      <c r="R73" s="155"/>
      <c r="S73" s="155"/>
      <c r="T73" s="155"/>
      <c r="U73" s="155"/>
      <c r="V73" s="155"/>
      <c r="W73" s="155"/>
      <c r="X73" s="155"/>
    </row>
    <row r="74" spans="2:24" ht="18" x14ac:dyDescent="0.35">
      <c r="B74" s="70" t="s">
        <v>3</v>
      </c>
      <c r="C74" s="56"/>
      <c r="D74" s="57">
        <v>15</v>
      </c>
      <c r="E74" s="58">
        <f t="shared" si="26"/>
        <v>12.396694214876034</v>
      </c>
      <c r="F74" s="58">
        <f t="shared" si="27"/>
        <v>12.396694214876034</v>
      </c>
      <c r="G74" s="135">
        <f t="shared" si="28"/>
        <v>0</v>
      </c>
      <c r="H74" s="122" t="s">
        <v>109</v>
      </c>
      <c r="I74" s="43"/>
      <c r="J74" s="65" t="s">
        <v>78</v>
      </c>
      <c r="K74" s="67"/>
      <c r="L74" s="127">
        <v>6</v>
      </c>
      <c r="M74" s="58">
        <f t="shared" si="30"/>
        <v>4.9586776859504136</v>
      </c>
      <c r="N74" s="58">
        <f t="shared" si="31"/>
        <v>4.9586776859504136</v>
      </c>
      <c r="O74" s="59">
        <f t="shared" ref="O74:O77" si="32">K74*N74</f>
        <v>0</v>
      </c>
      <c r="P74" s="68"/>
      <c r="Q74" s="43"/>
      <c r="R74" s="155"/>
      <c r="S74" s="155"/>
      <c r="T74" s="155"/>
      <c r="U74" s="155"/>
      <c r="V74" s="155"/>
      <c r="W74" s="156"/>
      <c r="X74" s="155"/>
    </row>
    <row r="75" spans="2:24" ht="18" x14ac:dyDescent="0.35">
      <c r="B75" s="70" t="s">
        <v>9</v>
      </c>
      <c r="C75" s="56"/>
      <c r="D75" s="57">
        <v>15</v>
      </c>
      <c r="E75" s="58">
        <f t="shared" si="26"/>
        <v>12.396694214876034</v>
      </c>
      <c r="F75" s="58">
        <f t="shared" si="27"/>
        <v>12.396694214876034</v>
      </c>
      <c r="G75" s="135">
        <f t="shared" si="28"/>
        <v>0</v>
      </c>
      <c r="H75" s="61"/>
      <c r="I75" s="43"/>
      <c r="J75" s="65" t="s">
        <v>120</v>
      </c>
      <c r="K75" s="67"/>
      <c r="L75" s="127">
        <v>6</v>
      </c>
      <c r="M75" s="58">
        <f t="shared" si="30"/>
        <v>4.9586776859504136</v>
      </c>
      <c r="N75" s="58">
        <f t="shared" si="31"/>
        <v>4.9586776859504136</v>
      </c>
      <c r="O75" s="59">
        <f t="shared" si="32"/>
        <v>0</v>
      </c>
      <c r="P75" s="68"/>
      <c r="Q75" s="43"/>
      <c r="R75" s="155"/>
      <c r="S75" s="155"/>
      <c r="T75" s="155"/>
      <c r="U75" s="155"/>
      <c r="V75" s="155"/>
      <c r="W75" s="155"/>
      <c r="X75" s="155"/>
    </row>
    <row r="76" spans="2:24" ht="18" x14ac:dyDescent="0.35">
      <c r="B76" s="181"/>
      <c r="C76" s="181"/>
      <c r="D76" s="181"/>
      <c r="E76" s="181"/>
      <c r="F76" s="182"/>
      <c r="G76" s="181"/>
      <c r="H76" s="181"/>
      <c r="I76" s="43"/>
      <c r="J76" s="65" t="s">
        <v>79</v>
      </c>
      <c r="K76" s="130"/>
      <c r="L76" s="127">
        <v>6</v>
      </c>
      <c r="M76" s="58">
        <f t="shared" si="30"/>
        <v>4.9586776859504136</v>
      </c>
      <c r="N76" s="58">
        <f t="shared" si="31"/>
        <v>4.9586776859504136</v>
      </c>
      <c r="O76" s="59">
        <f t="shared" si="32"/>
        <v>0</v>
      </c>
      <c r="P76" s="68"/>
      <c r="Q76" s="43"/>
      <c r="R76" s="155"/>
      <c r="S76" s="155"/>
      <c r="T76" s="155"/>
      <c r="U76" s="155"/>
      <c r="V76" s="155"/>
      <c r="W76" s="155"/>
      <c r="X76" s="155"/>
    </row>
    <row r="77" spans="2:24" ht="24" x14ac:dyDescent="0.5">
      <c r="B77" s="178" t="s">
        <v>29</v>
      </c>
      <c r="C77" s="179"/>
      <c r="D77" s="179"/>
      <c r="E77" s="179"/>
      <c r="F77" s="179"/>
      <c r="G77" s="179"/>
      <c r="H77" s="180"/>
      <c r="I77" s="83"/>
      <c r="J77" s="65" t="s">
        <v>62</v>
      </c>
      <c r="K77" s="67"/>
      <c r="L77" s="127">
        <v>6</v>
      </c>
      <c r="M77" s="58">
        <f t="shared" si="30"/>
        <v>4.9586776859504136</v>
      </c>
      <c r="N77" s="58">
        <f t="shared" si="31"/>
        <v>4.9586776859504136</v>
      </c>
      <c r="O77" s="59">
        <f t="shared" si="32"/>
        <v>0</v>
      </c>
      <c r="P77" s="68"/>
      <c r="Q77" s="43"/>
      <c r="R77" s="155"/>
      <c r="S77" s="155"/>
      <c r="T77" s="155"/>
      <c r="U77" s="155"/>
      <c r="V77" s="155"/>
      <c r="W77" s="155"/>
      <c r="X77" s="155"/>
    </row>
    <row r="78" spans="2:24" ht="24" x14ac:dyDescent="0.5">
      <c r="B78" s="172" t="s">
        <v>10</v>
      </c>
      <c r="C78" s="173"/>
      <c r="D78" s="174">
        <v>1.5</v>
      </c>
      <c r="E78" s="175">
        <f t="shared" ref="E78:E82" si="33">D78/1.21</f>
        <v>1.2396694214876034</v>
      </c>
      <c r="F78" s="175">
        <f>E78-(E78*$E$12)</f>
        <v>1.2396694214876034</v>
      </c>
      <c r="G78" s="176">
        <f t="shared" ref="G78:G82" si="34">C78*F78</f>
        <v>0</v>
      </c>
      <c r="H78" s="177"/>
      <c r="I78" s="82"/>
      <c r="J78" s="65" t="s">
        <v>58</v>
      </c>
      <c r="K78" s="67"/>
      <c r="L78" s="127">
        <v>6</v>
      </c>
      <c r="M78" s="58">
        <f t="shared" si="30"/>
        <v>4.9586776859504136</v>
      </c>
      <c r="N78" s="58">
        <f t="shared" si="31"/>
        <v>4.9586776859504136</v>
      </c>
      <c r="O78" s="59">
        <f t="shared" ref="O78:O83" si="35">K78*N78</f>
        <v>0</v>
      </c>
      <c r="P78" s="68"/>
      <c r="Q78" s="43"/>
      <c r="R78" s="155"/>
      <c r="S78" s="155"/>
      <c r="T78" s="155"/>
      <c r="U78" s="155"/>
      <c r="V78" s="155"/>
      <c r="W78" s="155"/>
      <c r="X78" s="155"/>
    </row>
    <row r="79" spans="2:24" ht="18" x14ac:dyDescent="0.35">
      <c r="B79" s="72" t="s">
        <v>5</v>
      </c>
      <c r="C79" s="73"/>
      <c r="D79" s="74">
        <v>1.5</v>
      </c>
      <c r="E79" s="75">
        <f t="shared" si="33"/>
        <v>1.2396694214876034</v>
      </c>
      <c r="F79" s="175">
        <f t="shared" ref="F79:F97" si="36">E79-(E79*$E$12)</f>
        <v>1.2396694214876034</v>
      </c>
      <c r="G79" s="76">
        <f t="shared" si="34"/>
        <v>0</v>
      </c>
      <c r="H79" s="77"/>
      <c r="I79" s="43"/>
      <c r="J79" s="65" t="s">
        <v>60</v>
      </c>
      <c r="K79" s="67"/>
      <c r="L79" s="127">
        <v>6</v>
      </c>
      <c r="M79" s="58">
        <f t="shared" ref="M79:M83" si="37">L79/1.21</f>
        <v>4.9586776859504136</v>
      </c>
      <c r="N79" s="58">
        <f t="shared" ref="N79:N83" si="38">M79-(M79*$E$12)</f>
        <v>4.9586776859504136</v>
      </c>
      <c r="O79" s="59">
        <f t="shared" si="35"/>
        <v>0</v>
      </c>
      <c r="P79" s="68"/>
      <c r="Q79" s="43"/>
      <c r="R79" s="155"/>
      <c r="S79" s="155"/>
      <c r="T79" s="155"/>
      <c r="U79" s="155"/>
      <c r="V79" s="155"/>
      <c r="W79" s="155"/>
      <c r="X79" s="155"/>
    </row>
    <row r="80" spans="2:24" ht="18" x14ac:dyDescent="0.35">
      <c r="B80" s="72" t="s">
        <v>2</v>
      </c>
      <c r="C80" s="73"/>
      <c r="D80" s="74">
        <v>1.5</v>
      </c>
      <c r="E80" s="75">
        <f t="shared" si="33"/>
        <v>1.2396694214876034</v>
      </c>
      <c r="F80" s="175">
        <f t="shared" si="36"/>
        <v>1.2396694214876034</v>
      </c>
      <c r="G80" s="76">
        <f t="shared" si="34"/>
        <v>0</v>
      </c>
      <c r="H80" s="77"/>
      <c r="I80" s="43"/>
      <c r="J80" s="66" t="s">
        <v>89</v>
      </c>
      <c r="K80" s="67"/>
      <c r="L80" s="127">
        <v>6</v>
      </c>
      <c r="M80" s="58">
        <f t="shared" si="37"/>
        <v>4.9586776859504136</v>
      </c>
      <c r="N80" s="58">
        <f t="shared" si="38"/>
        <v>4.9586776859504136</v>
      </c>
      <c r="O80" s="59">
        <f t="shared" si="35"/>
        <v>0</v>
      </c>
      <c r="P80" s="68"/>
      <c r="Q80" s="43"/>
      <c r="R80" s="155"/>
      <c r="S80" s="155"/>
      <c r="T80" s="155"/>
      <c r="U80" s="155"/>
      <c r="V80" s="155"/>
      <c r="W80" s="155"/>
      <c r="X80" s="155"/>
    </row>
    <row r="81" spans="2:24" ht="18" x14ac:dyDescent="0.35">
      <c r="B81" s="72" t="s">
        <v>11</v>
      </c>
      <c r="C81" s="73"/>
      <c r="D81" s="74">
        <v>1.5</v>
      </c>
      <c r="E81" s="75">
        <f t="shared" si="33"/>
        <v>1.2396694214876034</v>
      </c>
      <c r="F81" s="175">
        <f t="shared" si="36"/>
        <v>1.2396694214876034</v>
      </c>
      <c r="G81" s="76">
        <f t="shared" si="34"/>
        <v>0</v>
      </c>
      <c r="H81" s="78"/>
      <c r="I81" s="43"/>
      <c r="J81" s="66" t="s">
        <v>90</v>
      </c>
      <c r="K81" s="67"/>
      <c r="L81" s="127">
        <v>6</v>
      </c>
      <c r="M81" s="58">
        <f t="shared" si="37"/>
        <v>4.9586776859504136</v>
      </c>
      <c r="N81" s="58">
        <f t="shared" si="38"/>
        <v>4.9586776859504136</v>
      </c>
      <c r="O81" s="59">
        <f t="shared" si="35"/>
        <v>0</v>
      </c>
      <c r="P81" s="68"/>
      <c r="Q81" s="43"/>
      <c r="R81" s="155"/>
      <c r="S81" s="155"/>
      <c r="T81" s="155"/>
      <c r="U81" s="155"/>
      <c r="V81" s="155"/>
      <c r="W81" s="155"/>
      <c r="X81" s="155"/>
    </row>
    <row r="82" spans="2:24" ht="18" x14ac:dyDescent="0.35">
      <c r="B82" s="72" t="s">
        <v>12</v>
      </c>
      <c r="C82" s="73"/>
      <c r="D82" s="74">
        <v>1.5</v>
      </c>
      <c r="E82" s="75">
        <f t="shared" si="33"/>
        <v>1.2396694214876034</v>
      </c>
      <c r="F82" s="175">
        <f t="shared" si="36"/>
        <v>1.2396694214876034</v>
      </c>
      <c r="G82" s="76">
        <f t="shared" si="34"/>
        <v>0</v>
      </c>
      <c r="H82" s="77"/>
      <c r="I82" s="43"/>
      <c r="J82" s="66" t="s">
        <v>91</v>
      </c>
      <c r="K82" s="67"/>
      <c r="L82" s="127">
        <v>6</v>
      </c>
      <c r="M82" s="58">
        <f t="shared" si="37"/>
        <v>4.9586776859504136</v>
      </c>
      <c r="N82" s="58">
        <f t="shared" si="38"/>
        <v>4.9586776859504136</v>
      </c>
      <c r="O82" s="59">
        <f t="shared" si="35"/>
        <v>0</v>
      </c>
      <c r="P82" s="129"/>
      <c r="Q82" s="43"/>
      <c r="R82" s="155"/>
      <c r="S82" s="155"/>
      <c r="T82" s="155"/>
      <c r="U82" s="155"/>
      <c r="V82" s="155"/>
      <c r="W82" s="155"/>
      <c r="X82" s="155"/>
    </row>
    <row r="83" spans="2:24" ht="18" x14ac:dyDescent="0.35">
      <c r="B83" s="72" t="s">
        <v>13</v>
      </c>
      <c r="C83" s="73"/>
      <c r="D83" s="74">
        <v>1.5</v>
      </c>
      <c r="E83" s="75">
        <f>D83/1.21</f>
        <v>1.2396694214876034</v>
      </c>
      <c r="F83" s="175">
        <f t="shared" si="36"/>
        <v>1.2396694214876034</v>
      </c>
      <c r="G83" s="76">
        <f>C83*F83</f>
        <v>0</v>
      </c>
      <c r="H83" s="79"/>
      <c r="I83" s="43"/>
      <c r="J83" s="65" t="s">
        <v>97</v>
      </c>
      <c r="K83" s="67"/>
      <c r="L83" s="127">
        <v>6</v>
      </c>
      <c r="M83" s="58">
        <f t="shared" si="37"/>
        <v>4.9586776859504136</v>
      </c>
      <c r="N83" s="58">
        <f t="shared" si="38"/>
        <v>4.9586776859504136</v>
      </c>
      <c r="O83" s="59">
        <f t="shared" si="35"/>
        <v>0</v>
      </c>
      <c r="P83" s="129"/>
      <c r="Q83" s="43"/>
      <c r="R83" s="155"/>
      <c r="S83" s="155"/>
      <c r="T83" s="155"/>
      <c r="U83" s="155"/>
      <c r="V83" s="155"/>
      <c r="W83" s="155"/>
      <c r="X83" s="155"/>
    </row>
    <row r="84" spans="2:24" ht="18" x14ac:dyDescent="0.35">
      <c r="B84" s="80" t="s">
        <v>14</v>
      </c>
      <c r="C84" s="73"/>
      <c r="D84" s="74">
        <v>1.5</v>
      </c>
      <c r="E84" s="75">
        <f>D84/1.21</f>
        <v>1.2396694214876034</v>
      </c>
      <c r="F84" s="175">
        <f t="shared" si="36"/>
        <v>1.2396694214876034</v>
      </c>
      <c r="G84" s="76">
        <f>C84*F84</f>
        <v>0</v>
      </c>
      <c r="H84" s="78"/>
      <c r="I84" s="43"/>
      <c r="J84" s="98"/>
      <c r="K84" s="138"/>
      <c r="L84" s="100"/>
      <c r="M84" s="101"/>
      <c r="N84" s="101"/>
      <c r="O84" s="88"/>
      <c r="P84" s="86"/>
      <c r="Q84" s="43"/>
      <c r="R84" s="155"/>
      <c r="S84" s="155"/>
      <c r="T84" s="155"/>
      <c r="U84" s="155"/>
      <c r="V84" s="155"/>
      <c r="W84" s="155"/>
      <c r="X84" s="155"/>
    </row>
    <row r="85" spans="2:24" ht="18" x14ac:dyDescent="0.35">
      <c r="B85" s="80" t="s">
        <v>15</v>
      </c>
      <c r="C85" s="73"/>
      <c r="D85" s="74">
        <v>1.5</v>
      </c>
      <c r="E85" s="75">
        <f t="shared" ref="E85:E88" si="39">D85/1.21</f>
        <v>1.2396694214876034</v>
      </c>
      <c r="F85" s="175">
        <f t="shared" si="36"/>
        <v>1.2396694214876034</v>
      </c>
      <c r="G85" s="76">
        <f t="shared" ref="G85:G88" si="40">C85*F85</f>
        <v>0</v>
      </c>
      <c r="H85" s="77"/>
      <c r="I85" s="43"/>
      <c r="J85" s="98"/>
      <c r="K85" s="138"/>
      <c r="L85" s="100"/>
      <c r="M85" s="101"/>
      <c r="N85" s="101"/>
      <c r="O85" s="45">
        <f>SUM(O24:O29,O31:O55,O59:O63,O65:O83)</f>
        <v>0</v>
      </c>
      <c r="P85" s="86"/>
      <c r="Q85" s="43"/>
      <c r="R85" s="155"/>
      <c r="S85" s="155"/>
      <c r="T85" s="155"/>
      <c r="U85" s="155"/>
      <c r="V85" s="155"/>
      <c r="W85" s="155"/>
      <c r="X85" s="155"/>
    </row>
    <row r="86" spans="2:24" ht="18" x14ac:dyDescent="0.35">
      <c r="B86" s="80" t="s">
        <v>16</v>
      </c>
      <c r="C86" s="73"/>
      <c r="D86" s="74">
        <v>1.5</v>
      </c>
      <c r="E86" s="75">
        <f t="shared" si="39"/>
        <v>1.2396694214876034</v>
      </c>
      <c r="F86" s="175">
        <f t="shared" si="36"/>
        <v>1.2396694214876034</v>
      </c>
      <c r="G86" s="76">
        <f t="shared" si="40"/>
        <v>0</v>
      </c>
      <c r="H86" s="77"/>
      <c r="I86" s="43"/>
      <c r="J86" s="98"/>
      <c r="K86" s="138"/>
      <c r="L86" s="100"/>
      <c r="M86" s="101"/>
      <c r="N86" s="101"/>
      <c r="O86" s="88"/>
      <c r="P86" s="86"/>
      <c r="Q86" s="43"/>
      <c r="R86" s="155"/>
      <c r="S86" s="155"/>
      <c r="T86" s="155"/>
      <c r="U86" s="155"/>
      <c r="V86" s="155"/>
      <c r="W86" s="155"/>
      <c r="X86" s="155"/>
    </row>
    <row r="87" spans="2:24" ht="18" x14ac:dyDescent="0.35">
      <c r="B87" s="80" t="s">
        <v>17</v>
      </c>
      <c r="C87" s="73"/>
      <c r="D87" s="74">
        <v>1.5</v>
      </c>
      <c r="E87" s="75">
        <f t="shared" si="39"/>
        <v>1.2396694214876034</v>
      </c>
      <c r="F87" s="175">
        <f t="shared" si="36"/>
        <v>1.2396694214876034</v>
      </c>
      <c r="G87" s="76">
        <f t="shared" si="40"/>
        <v>0</v>
      </c>
      <c r="H87" s="81"/>
      <c r="I87" s="43"/>
      <c r="J87" s="102"/>
      <c r="K87" s="103"/>
      <c r="L87" s="104"/>
      <c r="M87" s="105"/>
      <c r="N87" s="105"/>
      <c r="O87" s="139"/>
      <c r="P87" s="102"/>
      <c r="Q87" s="43"/>
      <c r="R87" s="155"/>
      <c r="S87" s="155"/>
      <c r="T87" s="155"/>
      <c r="U87" s="155"/>
      <c r="V87" s="155"/>
      <c r="W87" s="155"/>
      <c r="X87" s="155"/>
    </row>
    <row r="88" spans="2:24" ht="18" x14ac:dyDescent="0.35">
      <c r="B88" s="80" t="s">
        <v>18</v>
      </c>
      <c r="C88" s="73"/>
      <c r="D88" s="74">
        <v>1.5</v>
      </c>
      <c r="E88" s="75">
        <f t="shared" si="39"/>
        <v>1.2396694214876034</v>
      </c>
      <c r="F88" s="175">
        <f t="shared" si="36"/>
        <v>1.2396694214876034</v>
      </c>
      <c r="G88" s="76">
        <f t="shared" si="40"/>
        <v>0</v>
      </c>
      <c r="H88" s="77"/>
      <c r="I88" s="43"/>
      <c r="P88" s="86"/>
      <c r="Q88" s="43"/>
      <c r="R88" s="155"/>
      <c r="S88" s="155"/>
      <c r="T88" s="155"/>
      <c r="U88" s="155"/>
      <c r="V88" s="155"/>
      <c r="W88" s="155"/>
      <c r="X88" s="155"/>
    </row>
    <row r="89" spans="2:24" ht="18" x14ac:dyDescent="0.35">
      <c r="B89" s="80" t="s">
        <v>8</v>
      </c>
      <c r="C89" s="73"/>
      <c r="D89" s="74">
        <v>1.5</v>
      </c>
      <c r="E89" s="75">
        <f>D89/1.21</f>
        <v>1.2396694214876034</v>
      </c>
      <c r="F89" s="175">
        <f t="shared" si="36"/>
        <v>1.2396694214876034</v>
      </c>
      <c r="G89" s="76">
        <f>C89*F89</f>
        <v>0</v>
      </c>
      <c r="H89" s="72"/>
      <c r="I89" s="43"/>
      <c r="P89" s="86"/>
      <c r="Q89" s="43"/>
      <c r="R89" s="155"/>
      <c r="S89" s="155"/>
      <c r="T89" s="155"/>
      <c r="U89" s="155"/>
      <c r="V89" s="155"/>
      <c r="W89" s="155"/>
      <c r="X89" s="155"/>
    </row>
    <row r="90" spans="2:24" ht="18" x14ac:dyDescent="0.35">
      <c r="B90" s="80" t="s">
        <v>19</v>
      </c>
      <c r="C90" s="73"/>
      <c r="D90" s="74">
        <v>1.5</v>
      </c>
      <c r="E90" s="75">
        <f t="shared" ref="E90:E97" si="41">D90/1.21</f>
        <v>1.2396694214876034</v>
      </c>
      <c r="F90" s="175">
        <f t="shared" si="36"/>
        <v>1.2396694214876034</v>
      </c>
      <c r="G90" s="76">
        <f t="shared" ref="G90:G97" si="42">C90*F90</f>
        <v>0</v>
      </c>
      <c r="H90" s="79"/>
      <c r="I90" s="43"/>
      <c r="P90" s="140"/>
      <c r="Q90" s="43"/>
      <c r="R90" s="155"/>
      <c r="S90" s="155"/>
      <c r="T90" s="155"/>
      <c r="U90" s="155"/>
      <c r="V90" s="155"/>
      <c r="W90" s="155"/>
      <c r="X90" s="155"/>
    </row>
    <row r="91" spans="2:24" ht="18" x14ac:dyDescent="0.35">
      <c r="B91" s="80" t="s">
        <v>20</v>
      </c>
      <c r="C91" s="73"/>
      <c r="D91" s="74">
        <v>1.5</v>
      </c>
      <c r="E91" s="75">
        <f t="shared" si="41"/>
        <v>1.2396694214876034</v>
      </c>
      <c r="F91" s="175">
        <f t="shared" si="36"/>
        <v>1.2396694214876034</v>
      </c>
      <c r="G91" s="76">
        <f t="shared" si="42"/>
        <v>0</v>
      </c>
      <c r="H91" s="79"/>
      <c r="I91" s="43"/>
      <c r="P91" s="86"/>
      <c r="Q91" s="43"/>
      <c r="R91" s="155"/>
      <c r="S91" s="155"/>
      <c r="T91" s="155"/>
      <c r="U91" s="155"/>
      <c r="V91" s="155"/>
      <c r="W91" s="155"/>
      <c r="X91" s="155"/>
    </row>
    <row r="92" spans="2:24" ht="18" x14ac:dyDescent="0.35">
      <c r="B92" s="80" t="s">
        <v>7</v>
      </c>
      <c r="C92" s="73"/>
      <c r="D92" s="74">
        <v>1.5</v>
      </c>
      <c r="E92" s="75">
        <f t="shared" si="41"/>
        <v>1.2396694214876034</v>
      </c>
      <c r="F92" s="175">
        <f t="shared" si="36"/>
        <v>1.2396694214876034</v>
      </c>
      <c r="G92" s="76">
        <f t="shared" si="42"/>
        <v>0</v>
      </c>
      <c r="H92" s="79"/>
      <c r="I92" s="43"/>
      <c r="P92" s="86"/>
      <c r="Q92" s="43"/>
      <c r="R92" s="155"/>
      <c r="S92" s="155"/>
      <c r="T92" s="155"/>
      <c r="U92" s="155"/>
      <c r="V92" s="155"/>
      <c r="W92" s="155"/>
      <c r="X92" s="155"/>
    </row>
    <row r="93" spans="2:24" ht="18" x14ac:dyDescent="0.35">
      <c r="B93" s="72" t="s">
        <v>21</v>
      </c>
      <c r="C93" s="73"/>
      <c r="D93" s="74">
        <v>1.5</v>
      </c>
      <c r="E93" s="75">
        <f t="shared" si="41"/>
        <v>1.2396694214876034</v>
      </c>
      <c r="F93" s="175">
        <f t="shared" si="36"/>
        <v>1.2396694214876034</v>
      </c>
      <c r="G93" s="76">
        <f t="shared" si="42"/>
        <v>0</v>
      </c>
      <c r="H93" s="77"/>
      <c r="I93" s="43"/>
      <c r="J93" s="98"/>
      <c r="K93" s="138"/>
      <c r="L93" s="100"/>
      <c r="M93" s="101"/>
      <c r="N93" s="101"/>
      <c r="O93" s="88"/>
      <c r="P93" s="86"/>
      <c r="Q93" s="43"/>
      <c r="R93" s="155"/>
      <c r="S93" s="155"/>
      <c r="T93" s="155"/>
      <c r="U93" s="155"/>
      <c r="V93" s="155"/>
      <c r="W93" s="155"/>
      <c r="X93" s="155"/>
    </row>
    <row r="94" spans="2:24" ht="23.4" x14ac:dyDescent="0.35">
      <c r="B94" s="72" t="s">
        <v>22</v>
      </c>
      <c r="C94" s="73"/>
      <c r="D94" s="74">
        <v>1.5</v>
      </c>
      <c r="E94" s="75">
        <f t="shared" si="41"/>
        <v>1.2396694214876034</v>
      </c>
      <c r="F94" s="175">
        <f t="shared" si="36"/>
        <v>1.2396694214876034</v>
      </c>
      <c r="G94" s="76">
        <f t="shared" si="42"/>
        <v>0</v>
      </c>
      <c r="H94" s="77"/>
      <c r="I94" s="43"/>
      <c r="J94" s="167" t="s">
        <v>104</v>
      </c>
      <c r="K94" s="123" t="s">
        <v>105</v>
      </c>
      <c r="L94" s="239" t="s">
        <v>106</v>
      </c>
      <c r="M94" s="240"/>
      <c r="N94" s="239" t="s">
        <v>107</v>
      </c>
      <c r="O94" s="240"/>
      <c r="P94" s="86"/>
      <c r="Q94" s="43"/>
      <c r="R94" s="155"/>
      <c r="S94" s="155"/>
      <c r="T94" s="155"/>
      <c r="U94" s="155"/>
      <c r="V94" s="155"/>
      <c r="W94" s="155"/>
      <c r="X94" s="155"/>
    </row>
    <row r="95" spans="2:24" ht="23.4" x14ac:dyDescent="0.45">
      <c r="B95" s="72" t="s">
        <v>23</v>
      </c>
      <c r="C95" s="73"/>
      <c r="D95" s="74">
        <v>1.5</v>
      </c>
      <c r="E95" s="75">
        <f t="shared" si="41"/>
        <v>1.2396694214876034</v>
      </c>
      <c r="F95" s="175">
        <f t="shared" si="36"/>
        <v>1.2396694214876034</v>
      </c>
      <c r="G95" s="76">
        <f t="shared" si="42"/>
        <v>0</v>
      </c>
      <c r="H95" s="77"/>
      <c r="I95" s="43"/>
      <c r="J95" s="168">
        <f>SUM($G$22:$G$26)</f>
        <v>0</v>
      </c>
      <c r="K95" s="124">
        <v>0.04</v>
      </c>
      <c r="L95" s="235">
        <f>J95*K95</f>
        <v>0</v>
      </c>
      <c r="M95" s="236"/>
      <c r="N95" s="241">
        <f>J95+L95</f>
        <v>0</v>
      </c>
      <c r="O95" s="242"/>
      <c r="P95" s="86"/>
      <c r="Q95" s="43"/>
      <c r="R95" s="155"/>
      <c r="S95" s="155"/>
      <c r="T95" s="155"/>
      <c r="U95" s="155"/>
      <c r="V95" s="155"/>
      <c r="W95" s="155"/>
      <c r="X95" s="155"/>
    </row>
    <row r="96" spans="2:24" ht="23.4" x14ac:dyDescent="0.45">
      <c r="B96" s="72" t="s">
        <v>24</v>
      </c>
      <c r="C96" s="73"/>
      <c r="D96" s="74">
        <v>1.5</v>
      </c>
      <c r="E96" s="75">
        <f t="shared" si="41"/>
        <v>1.2396694214876034</v>
      </c>
      <c r="F96" s="175">
        <f t="shared" si="36"/>
        <v>1.2396694214876034</v>
      </c>
      <c r="G96" s="76">
        <f t="shared" si="42"/>
        <v>0</v>
      </c>
      <c r="H96" s="72"/>
      <c r="I96" s="43"/>
      <c r="J96" s="169">
        <f>$G$98+$O$85</f>
        <v>0</v>
      </c>
      <c r="K96" s="125">
        <v>0.21</v>
      </c>
      <c r="L96" s="237">
        <f>J96*K96</f>
        <v>0</v>
      </c>
      <c r="M96" s="238"/>
      <c r="N96" s="243">
        <f>J96+L96</f>
        <v>0</v>
      </c>
      <c r="O96" s="244"/>
      <c r="P96" s="86"/>
      <c r="Q96" s="43"/>
      <c r="R96" s="155"/>
      <c r="S96" s="155"/>
      <c r="T96" s="155"/>
      <c r="U96" s="155"/>
      <c r="V96" s="155"/>
      <c r="W96" s="155"/>
      <c r="X96" s="155"/>
    </row>
    <row r="97" spans="2:24" ht="18" x14ac:dyDescent="0.35">
      <c r="B97" s="72" t="s">
        <v>25</v>
      </c>
      <c r="C97" s="73"/>
      <c r="D97" s="74">
        <v>1.5</v>
      </c>
      <c r="E97" s="75">
        <f t="shared" si="41"/>
        <v>1.2396694214876034</v>
      </c>
      <c r="F97" s="175">
        <f t="shared" si="36"/>
        <v>1.2396694214876034</v>
      </c>
      <c r="G97" s="76">
        <f t="shared" si="42"/>
        <v>0</v>
      </c>
      <c r="H97" s="77"/>
      <c r="I97" s="43"/>
      <c r="J97" s="98"/>
      <c r="K97" s="138"/>
      <c r="L97" s="100"/>
      <c r="M97" s="101"/>
      <c r="N97" s="101"/>
      <c r="O97" s="88"/>
      <c r="P97" s="86"/>
      <c r="Q97" s="43"/>
      <c r="R97" s="155"/>
      <c r="S97" s="155"/>
      <c r="T97" s="155"/>
      <c r="U97" s="155"/>
      <c r="V97" s="155"/>
      <c r="W97" s="155"/>
      <c r="X97" s="155"/>
    </row>
    <row r="98" spans="2:24" ht="23.4" x14ac:dyDescent="0.35">
      <c r="G98" s="42">
        <f>SUM($G$27,$G$30:$G$34,$G$37:$G$57,$G$60:$G$66,$G$68:$G$75,$G$78:$G$97)</f>
        <v>0</v>
      </c>
      <c r="I98" s="43"/>
      <c r="J98" s="170" t="s">
        <v>108</v>
      </c>
      <c r="K98" s="225">
        <f>N95+N96</f>
        <v>0</v>
      </c>
      <c r="L98" s="226"/>
      <c r="M98" s="227"/>
      <c r="N98" s="101"/>
      <c r="O98" s="88"/>
      <c r="P98" s="64"/>
      <c r="Q98" s="43"/>
      <c r="R98" s="155"/>
      <c r="S98" s="155"/>
      <c r="T98" s="155"/>
      <c r="U98" s="155"/>
      <c r="V98" s="155"/>
      <c r="W98" s="155"/>
      <c r="X98" s="155"/>
    </row>
    <row r="99" spans="2:24" ht="23.4" x14ac:dyDescent="0.35">
      <c r="I99" s="43"/>
      <c r="J99" s="171"/>
      <c r="K99" s="171"/>
      <c r="L99" s="171"/>
      <c r="M99" s="64"/>
      <c r="N99" s="64"/>
      <c r="O99" s="64"/>
      <c r="P99" s="64"/>
      <c r="Q99" s="43"/>
      <c r="R99" s="155"/>
      <c r="S99" s="155"/>
      <c r="T99" s="155"/>
      <c r="U99" s="155"/>
      <c r="V99" s="155"/>
      <c r="W99" s="155"/>
      <c r="X99" s="155"/>
    </row>
    <row r="100" spans="2:24" ht="23.4" x14ac:dyDescent="0.35">
      <c r="I100" s="43"/>
      <c r="J100" s="171"/>
      <c r="K100" s="171"/>
      <c r="L100" s="171"/>
      <c r="O100" s="64"/>
      <c r="P100" s="64"/>
      <c r="Q100" s="43"/>
      <c r="R100" s="155"/>
      <c r="S100" s="155"/>
      <c r="T100" s="155"/>
      <c r="U100" s="155"/>
      <c r="V100" s="155"/>
      <c r="W100" s="155"/>
      <c r="X100" s="155"/>
    </row>
    <row r="101" spans="2:24" ht="23.4" x14ac:dyDescent="0.35">
      <c r="B101" s="95"/>
      <c r="C101" s="95"/>
      <c r="D101" s="95"/>
      <c r="E101" s="95"/>
      <c r="F101" s="95"/>
      <c r="G101" s="95"/>
      <c r="H101" s="95"/>
      <c r="I101" s="43"/>
      <c r="J101" s="171"/>
      <c r="K101" s="171"/>
      <c r="L101" s="171"/>
      <c r="O101" s="64"/>
      <c r="P101" s="64"/>
      <c r="Q101" s="43"/>
      <c r="R101" s="155"/>
      <c r="S101" s="155"/>
      <c r="T101" s="155"/>
      <c r="U101" s="155"/>
      <c r="V101" s="155"/>
      <c r="W101" s="155"/>
      <c r="X101" s="155"/>
    </row>
    <row r="102" spans="2:24" ht="18" x14ac:dyDescent="0.35">
      <c r="B102" s="98"/>
      <c r="C102" s="99"/>
      <c r="D102" s="100"/>
      <c r="E102" s="101"/>
      <c r="F102" s="101"/>
      <c r="H102" s="96"/>
      <c r="I102" s="43"/>
      <c r="O102" s="64"/>
      <c r="P102" s="64"/>
      <c r="Q102" s="43"/>
      <c r="R102" s="155"/>
      <c r="S102" s="155"/>
      <c r="T102" s="155"/>
      <c r="U102" s="155"/>
      <c r="V102" s="155"/>
      <c r="W102" s="155"/>
      <c r="X102" s="155"/>
    </row>
    <row r="103" spans="2:24" ht="60" customHeight="1" x14ac:dyDescent="0.35">
      <c r="B103" s="98"/>
      <c r="C103" s="99"/>
      <c r="D103" s="100"/>
      <c r="E103" s="101"/>
      <c r="F103" s="101"/>
      <c r="G103" s="88"/>
      <c r="H103" s="90"/>
      <c r="I103" s="171"/>
      <c r="O103" s="64"/>
      <c r="P103" s="64"/>
      <c r="Q103" s="43"/>
      <c r="R103" s="155"/>
      <c r="S103" s="155"/>
      <c r="T103" s="155"/>
      <c r="U103" s="155"/>
      <c r="V103" s="155"/>
      <c r="W103" s="155"/>
      <c r="X103" s="155"/>
    </row>
    <row r="104" spans="2:24" ht="48.6" customHeight="1" x14ac:dyDescent="0.35">
      <c r="B104" s="98"/>
      <c r="C104" s="171"/>
      <c r="D104" s="171"/>
      <c r="E104" s="171"/>
      <c r="F104" s="171"/>
      <c r="G104" s="171"/>
      <c r="H104" s="171"/>
      <c r="I104" s="171"/>
      <c r="J104" s="64"/>
      <c r="K104" s="64"/>
      <c r="L104" s="64"/>
      <c r="M104" s="64"/>
      <c r="N104" s="64"/>
      <c r="O104" s="64"/>
      <c r="P104" s="64"/>
      <c r="Q104" s="43"/>
      <c r="R104" s="155"/>
      <c r="S104" s="155"/>
      <c r="T104" s="155"/>
      <c r="U104" s="155"/>
      <c r="V104" s="155"/>
      <c r="W104" s="155"/>
      <c r="X104" s="155"/>
    </row>
    <row r="105" spans="2:24" ht="23.4" customHeight="1" x14ac:dyDescent="0.35">
      <c r="B105" s="98"/>
      <c r="C105" s="171"/>
      <c r="D105" s="171"/>
      <c r="E105" s="171"/>
      <c r="F105" s="171"/>
      <c r="G105" s="171"/>
      <c r="H105" s="171"/>
      <c r="I105" s="171"/>
      <c r="J105" s="64"/>
      <c r="K105" s="64"/>
      <c r="L105" s="64"/>
      <c r="M105" s="64"/>
      <c r="N105" s="64"/>
      <c r="O105" s="64"/>
      <c r="P105" s="64"/>
      <c r="Q105" s="43"/>
      <c r="R105" s="155"/>
      <c r="S105" s="155"/>
      <c r="T105" s="155"/>
      <c r="U105" s="155"/>
      <c r="V105" s="155"/>
      <c r="W105" s="155"/>
      <c r="X105" s="155"/>
    </row>
    <row r="106" spans="2:24" ht="23.4" x14ac:dyDescent="0.35">
      <c r="B106" s="98"/>
      <c r="C106" s="171"/>
      <c r="D106" s="171"/>
      <c r="E106" s="171"/>
      <c r="F106" s="171"/>
      <c r="G106" s="171"/>
      <c r="H106" s="171"/>
      <c r="L106" s="64"/>
      <c r="M106" s="64"/>
      <c r="N106" s="64"/>
      <c r="O106" s="64"/>
      <c r="P106" s="64"/>
      <c r="Q106" s="43"/>
      <c r="R106" s="155"/>
      <c r="S106" s="155"/>
      <c r="T106" s="155"/>
      <c r="U106" s="155"/>
      <c r="V106" s="155"/>
      <c r="W106" s="155"/>
      <c r="X106" s="155"/>
    </row>
    <row r="107" spans="2:24" ht="18" x14ac:dyDescent="0.35">
      <c r="B107" s="102"/>
      <c r="C107" s="103"/>
      <c r="D107" s="104"/>
      <c r="E107" s="105"/>
      <c r="L107" s="64"/>
      <c r="M107" s="64"/>
      <c r="N107" s="64"/>
      <c r="O107" s="64"/>
      <c r="P107" s="64"/>
      <c r="Q107" s="43"/>
      <c r="R107" s="155"/>
      <c r="S107" s="155"/>
      <c r="T107" s="155"/>
      <c r="U107" s="155"/>
      <c r="V107" s="155"/>
      <c r="W107" s="155"/>
      <c r="X107" s="155"/>
    </row>
    <row r="108" spans="2:24" ht="18" x14ac:dyDescent="0.35">
      <c r="B108" s="106"/>
      <c r="C108" s="99"/>
      <c r="D108" s="100"/>
      <c r="E108" s="101"/>
      <c r="I108" s="43"/>
      <c r="L108" s="64"/>
      <c r="M108" s="64"/>
      <c r="N108" s="64"/>
      <c r="O108" s="64"/>
      <c r="P108" s="64"/>
      <c r="Q108" s="43"/>
      <c r="R108" s="155"/>
      <c r="S108" s="155"/>
      <c r="T108" s="155"/>
      <c r="U108" s="155"/>
      <c r="V108" s="155"/>
      <c r="W108" s="155"/>
      <c r="X108" s="155"/>
    </row>
    <row r="109" spans="2:24" ht="18" x14ac:dyDescent="0.35">
      <c r="B109" s="106"/>
      <c r="C109" s="99"/>
      <c r="D109" s="100"/>
      <c r="E109" s="101"/>
      <c r="F109" s="101"/>
      <c r="G109" s="88"/>
      <c r="H109" s="90"/>
      <c r="I109" s="43"/>
      <c r="J109" s="64"/>
      <c r="K109" s="64"/>
      <c r="L109" s="64"/>
      <c r="M109" s="64"/>
      <c r="N109" s="64"/>
      <c r="O109" s="64"/>
      <c r="P109" s="64"/>
      <c r="Q109" s="43"/>
      <c r="R109" s="155"/>
      <c r="S109" s="155"/>
      <c r="T109" s="155"/>
      <c r="U109" s="155"/>
      <c r="V109" s="155"/>
      <c r="W109" s="155"/>
      <c r="X109" s="155"/>
    </row>
    <row r="110" spans="2:24" ht="18" x14ac:dyDescent="0.35">
      <c r="B110" s="106"/>
      <c r="C110" s="99"/>
      <c r="D110" s="100"/>
      <c r="E110" s="101"/>
      <c r="F110" s="101"/>
      <c r="G110" s="88"/>
      <c r="H110" s="90"/>
      <c r="J110" s="64"/>
      <c r="K110" s="64"/>
      <c r="L110" s="64"/>
      <c r="M110" s="64"/>
      <c r="N110" s="64"/>
      <c r="O110" s="64"/>
      <c r="P110" s="64"/>
      <c r="Q110" s="43"/>
      <c r="R110" s="155"/>
      <c r="S110" s="155"/>
      <c r="T110" s="155"/>
      <c r="U110" s="155"/>
      <c r="V110" s="155"/>
      <c r="W110" s="155"/>
      <c r="X110" s="155"/>
    </row>
    <row r="111" spans="2:24" ht="18" x14ac:dyDescent="0.35">
      <c r="B111" s="106"/>
      <c r="J111" s="43"/>
      <c r="K111" s="43"/>
      <c r="L111" s="43"/>
      <c r="M111" s="43"/>
      <c r="N111" s="43"/>
      <c r="O111" s="43"/>
      <c r="P111" s="43"/>
      <c r="Q111" s="43"/>
      <c r="R111" s="155"/>
      <c r="S111" s="155"/>
      <c r="T111" s="155"/>
      <c r="U111" s="155"/>
      <c r="V111" s="155"/>
      <c r="W111" s="155"/>
      <c r="X111" s="155"/>
    </row>
    <row r="112" spans="2:24" ht="18" x14ac:dyDescent="0.35">
      <c r="B112" s="106"/>
      <c r="J112" s="43"/>
      <c r="K112" s="43"/>
      <c r="L112" s="43"/>
      <c r="M112" s="43"/>
      <c r="N112" s="43"/>
      <c r="P112" s="43"/>
      <c r="Q112" s="43"/>
      <c r="R112" s="155"/>
      <c r="S112" s="155"/>
      <c r="T112" s="155"/>
      <c r="U112" s="155"/>
      <c r="V112" s="155"/>
      <c r="W112" s="155"/>
      <c r="X112" s="155"/>
    </row>
    <row r="113" spans="2:26" ht="18" x14ac:dyDescent="0.35">
      <c r="B113" s="106"/>
      <c r="I113" s="64"/>
      <c r="J113" s="43"/>
      <c r="K113" s="43"/>
      <c r="L113" s="43"/>
      <c r="M113" s="43"/>
      <c r="N113" s="43"/>
      <c r="O113" s="43"/>
      <c r="P113" s="43"/>
      <c r="Q113" s="43"/>
      <c r="R113" s="155"/>
      <c r="S113" s="155"/>
      <c r="T113" s="155"/>
      <c r="U113" s="155"/>
      <c r="V113" s="155"/>
      <c r="W113" s="155"/>
      <c r="X113" s="155"/>
    </row>
    <row r="114" spans="2:26" ht="18" x14ac:dyDescent="0.35">
      <c r="B114" s="107"/>
      <c r="C114" s="101"/>
      <c r="D114" s="88"/>
      <c r="E114" s="97"/>
      <c r="F114" s="43"/>
      <c r="G114" s="64"/>
      <c r="H114" s="64"/>
      <c r="I114" s="43"/>
      <c r="J114" s="43"/>
      <c r="K114" s="43"/>
      <c r="L114" s="43"/>
      <c r="M114" s="43"/>
      <c r="N114" s="43"/>
      <c r="O114" s="43"/>
      <c r="P114" s="43"/>
      <c r="Q114" s="43"/>
      <c r="R114" s="155"/>
      <c r="S114" s="155"/>
      <c r="T114" s="155"/>
      <c r="U114" s="155"/>
      <c r="V114" s="155"/>
      <c r="W114" s="155"/>
      <c r="X114" s="155"/>
    </row>
    <row r="115" spans="2:26" ht="18" x14ac:dyDescent="0.35">
      <c r="B115" s="106"/>
      <c r="C115" s="99"/>
      <c r="D115" s="100"/>
      <c r="E115" s="101"/>
      <c r="F115" s="101"/>
      <c r="G115" s="88"/>
      <c r="H115" s="90"/>
      <c r="I115" s="43"/>
      <c r="J115" s="43"/>
      <c r="K115" s="43"/>
      <c r="L115" s="43"/>
      <c r="M115" s="43"/>
      <c r="N115" s="43"/>
      <c r="O115" s="43"/>
      <c r="P115" s="43"/>
      <c r="Q115" s="43"/>
      <c r="R115" s="155"/>
      <c r="S115" s="155"/>
      <c r="T115" s="155"/>
      <c r="U115" s="155"/>
      <c r="V115" s="155"/>
      <c r="W115" s="155"/>
      <c r="X115" s="155"/>
    </row>
    <row r="116" spans="2:26" ht="18" x14ac:dyDescent="0.35">
      <c r="B116" s="106"/>
      <c r="C116" s="99"/>
      <c r="D116" s="100"/>
      <c r="E116" s="101"/>
      <c r="F116" s="101"/>
      <c r="G116" s="88"/>
      <c r="H116" s="90"/>
      <c r="I116" s="43"/>
      <c r="J116" s="43"/>
      <c r="K116" s="43"/>
      <c r="L116" s="43"/>
      <c r="M116" s="43"/>
      <c r="N116" s="43"/>
      <c r="O116" s="43"/>
      <c r="P116" s="43"/>
      <c r="Q116" s="43"/>
      <c r="R116" s="155"/>
      <c r="S116" s="155"/>
      <c r="T116" s="155"/>
      <c r="U116" s="155"/>
      <c r="V116" s="155"/>
      <c r="W116" s="155"/>
      <c r="X116" s="155"/>
    </row>
    <row r="117" spans="2:26" ht="18" x14ac:dyDescent="0.35">
      <c r="B117" s="106"/>
      <c r="C117" s="99"/>
      <c r="D117" s="100"/>
      <c r="E117" s="101"/>
      <c r="F117" s="101"/>
      <c r="G117" s="88"/>
      <c r="H117" s="106"/>
      <c r="I117" s="43"/>
      <c r="J117" s="43"/>
      <c r="K117" s="43"/>
      <c r="L117" s="43"/>
      <c r="M117" s="43"/>
      <c r="N117" s="43"/>
      <c r="O117" s="43"/>
      <c r="P117" s="43"/>
      <c r="Q117" s="43"/>
      <c r="R117" s="155"/>
      <c r="S117" s="155"/>
      <c r="T117" s="155"/>
      <c r="U117" s="155"/>
      <c r="V117" s="155"/>
      <c r="W117" s="155"/>
      <c r="X117" s="155"/>
    </row>
    <row r="118" spans="2:26" ht="18" x14ac:dyDescent="0.35">
      <c r="B118" s="106"/>
      <c r="C118" s="99"/>
      <c r="D118" s="100"/>
      <c r="E118" s="101"/>
      <c r="F118" s="101"/>
      <c r="G118" s="88"/>
      <c r="H118" s="90"/>
      <c r="I118" s="43"/>
      <c r="J118" s="43"/>
      <c r="K118" s="43"/>
      <c r="L118" s="43"/>
      <c r="M118" s="43"/>
      <c r="N118" s="43"/>
      <c r="O118" s="43"/>
      <c r="P118" s="43"/>
      <c r="Q118" s="43"/>
      <c r="R118" s="155"/>
      <c r="S118" s="155"/>
      <c r="T118" s="155"/>
      <c r="U118" s="155"/>
      <c r="V118" s="155"/>
      <c r="W118" s="155"/>
      <c r="X118" s="155"/>
    </row>
    <row r="119" spans="2:26" x14ac:dyDescent="0.3">
      <c r="B119" s="19"/>
      <c r="C119" s="19"/>
      <c r="D119" s="16"/>
      <c r="E119" s="92"/>
      <c r="F119" s="92"/>
      <c r="G119" s="108">
        <f t="shared" ref="G119:G130" si="43">D119*E119</f>
        <v>0</v>
      </c>
      <c r="H119" s="109"/>
      <c r="I119" s="43"/>
      <c r="J119" s="43"/>
      <c r="K119" s="43"/>
      <c r="L119" s="43"/>
      <c r="M119" s="43"/>
      <c r="N119" s="43"/>
      <c r="O119" s="43"/>
      <c r="P119" s="43"/>
      <c r="Q119" s="43"/>
      <c r="R119" s="155"/>
      <c r="S119" s="155"/>
      <c r="T119" s="155"/>
      <c r="U119" s="155"/>
      <c r="V119" s="155"/>
      <c r="W119" s="155"/>
      <c r="X119" s="155"/>
    </row>
    <row r="120" spans="2:26" x14ac:dyDescent="0.3">
      <c r="B120" s="20"/>
      <c r="C120" s="20"/>
      <c r="D120" s="17"/>
      <c r="E120" s="89"/>
      <c r="F120" s="89"/>
      <c r="H120" s="93"/>
      <c r="I120" s="43"/>
      <c r="J120" s="43"/>
      <c r="K120" s="43"/>
      <c r="L120" s="43"/>
      <c r="M120" s="43"/>
      <c r="N120" s="43"/>
      <c r="O120" s="43"/>
      <c r="P120" s="43"/>
      <c r="Q120" s="43"/>
      <c r="R120" s="155"/>
      <c r="S120" s="155"/>
      <c r="T120" s="155"/>
      <c r="U120" s="155"/>
      <c r="V120" s="155"/>
      <c r="W120" s="155"/>
      <c r="X120" s="155"/>
    </row>
    <row r="121" spans="2:26" ht="18" x14ac:dyDescent="0.3">
      <c r="B121" s="21"/>
      <c r="C121" s="21"/>
      <c r="D121" s="17"/>
      <c r="E121" s="89"/>
      <c r="F121" s="89"/>
      <c r="G121" s="108">
        <f t="shared" si="43"/>
        <v>0</v>
      </c>
      <c r="H121" s="93"/>
      <c r="I121" s="43"/>
      <c r="M121" s="114"/>
      <c r="Q121" s="43"/>
      <c r="R121" s="155"/>
      <c r="S121" s="155"/>
      <c r="T121" s="155"/>
      <c r="U121" s="155"/>
      <c r="V121" s="155"/>
      <c r="W121" s="155"/>
      <c r="X121" s="155"/>
    </row>
    <row r="122" spans="2:26" ht="15.6" x14ac:dyDescent="0.3">
      <c r="B122" s="22"/>
      <c r="C122" s="22"/>
      <c r="D122" s="17"/>
      <c r="E122" s="89"/>
      <c r="F122" s="89"/>
      <c r="G122" s="108">
        <f t="shared" si="43"/>
        <v>0</v>
      </c>
      <c r="H122" s="93"/>
      <c r="I122" s="43"/>
      <c r="M122" s="91"/>
      <c r="Q122" s="43"/>
      <c r="R122" s="155"/>
      <c r="S122" s="155"/>
      <c r="T122" s="155"/>
      <c r="U122" s="155"/>
      <c r="V122" s="155"/>
      <c r="W122" s="155"/>
      <c r="X122" s="155"/>
    </row>
    <row r="123" spans="2:26" ht="18" x14ac:dyDescent="0.3">
      <c r="B123" s="6"/>
      <c r="C123" s="6"/>
      <c r="D123" s="18"/>
      <c r="E123" s="89"/>
      <c r="F123" s="89"/>
      <c r="G123" s="108">
        <f t="shared" si="43"/>
        <v>0</v>
      </c>
      <c r="H123" s="85"/>
      <c r="I123" s="43"/>
      <c r="J123" s="33"/>
      <c r="K123" s="33"/>
      <c r="L123" s="33"/>
      <c r="M123" s="91"/>
      <c r="N123" s="33"/>
      <c r="O123" s="33"/>
      <c r="P123" s="33"/>
      <c r="Q123" s="94"/>
      <c r="R123" s="155"/>
      <c r="S123" s="155"/>
      <c r="T123" s="155"/>
      <c r="U123" s="155"/>
      <c r="V123" s="155"/>
      <c r="W123" s="155"/>
      <c r="X123" s="155"/>
    </row>
    <row r="124" spans="2:26" ht="18" x14ac:dyDescent="0.3">
      <c r="B124" s="6"/>
      <c r="C124" s="6"/>
      <c r="D124" s="17"/>
      <c r="E124" s="89"/>
      <c r="F124" s="89"/>
      <c r="G124" s="108">
        <f t="shared" si="43"/>
        <v>0</v>
      </c>
      <c r="H124" s="85"/>
      <c r="I124" s="43"/>
      <c r="J124" s="84"/>
      <c r="K124" s="84"/>
      <c r="L124" s="84"/>
      <c r="M124" s="84"/>
      <c r="N124" s="84"/>
      <c r="O124" s="84"/>
      <c r="P124" s="84"/>
      <c r="Q124" s="110"/>
      <c r="R124" s="155"/>
      <c r="S124" s="155"/>
      <c r="T124" s="155"/>
      <c r="U124" s="155"/>
      <c r="V124" s="155"/>
      <c r="W124" s="155"/>
      <c r="X124" s="155"/>
    </row>
    <row r="125" spans="2:26" ht="18" x14ac:dyDescent="0.3">
      <c r="B125" s="6"/>
      <c r="C125" s="6"/>
      <c r="D125" s="17"/>
      <c r="E125" s="89"/>
      <c r="F125" s="89"/>
      <c r="G125" s="108">
        <f t="shared" si="43"/>
        <v>0</v>
      </c>
      <c r="H125" s="85"/>
      <c r="I125" s="113"/>
      <c r="J125" s="84"/>
      <c r="K125" s="84"/>
      <c r="L125" s="84"/>
      <c r="M125" s="84"/>
      <c r="N125" s="84"/>
      <c r="O125" s="84"/>
      <c r="P125" s="84"/>
      <c r="Q125" s="110"/>
      <c r="R125" s="157"/>
      <c r="S125" s="117"/>
      <c r="T125" s="158"/>
      <c r="U125" s="158"/>
      <c r="V125" s="158"/>
      <c r="W125" s="158"/>
      <c r="X125" s="158"/>
    </row>
    <row r="126" spans="2:26" ht="15.6" customHeight="1" x14ac:dyDescent="0.3">
      <c r="B126" s="117"/>
      <c r="C126" s="117"/>
      <c r="D126" s="118"/>
      <c r="E126" s="89"/>
      <c r="F126" s="89"/>
      <c r="G126" s="111">
        <f t="shared" si="43"/>
        <v>0</v>
      </c>
      <c r="H126" s="112"/>
      <c r="I126" s="43"/>
      <c r="J126" s="84"/>
      <c r="K126" s="84"/>
      <c r="L126" s="84"/>
      <c r="M126" s="116"/>
      <c r="N126" s="84"/>
      <c r="O126" s="84"/>
      <c r="P126" s="84"/>
      <c r="Q126" s="84"/>
      <c r="R126" s="159"/>
      <c r="S126" s="6"/>
      <c r="T126" s="155"/>
      <c r="U126" s="155"/>
      <c r="V126" s="155"/>
      <c r="W126" s="155"/>
      <c r="X126" s="155"/>
    </row>
    <row r="127" spans="2:26" s="33" customFormat="1" ht="24" customHeight="1" x14ac:dyDescent="0.3">
      <c r="B127" s="22"/>
      <c r="C127" s="22"/>
      <c r="D127" s="17"/>
      <c r="E127" s="89"/>
      <c r="F127" s="89"/>
      <c r="G127" s="108">
        <f t="shared" si="43"/>
        <v>0</v>
      </c>
      <c r="H127" s="85"/>
      <c r="I127" s="43"/>
      <c r="J127" s="43"/>
      <c r="K127" s="43"/>
      <c r="L127" s="43"/>
      <c r="M127" s="43"/>
      <c r="N127" s="43"/>
      <c r="O127" s="43"/>
      <c r="P127" s="43"/>
      <c r="Q127" s="84"/>
      <c r="R127" s="159"/>
      <c r="S127" s="6"/>
      <c r="T127" s="155"/>
      <c r="U127" s="155"/>
      <c r="V127" s="155"/>
      <c r="W127" s="155"/>
      <c r="X127" s="155"/>
      <c r="Y127" s="95"/>
      <c r="Z127" s="160"/>
    </row>
    <row r="128" spans="2:26" x14ac:dyDescent="0.3">
      <c r="B128" s="6"/>
      <c r="C128" s="6"/>
      <c r="D128" s="17"/>
      <c r="E128" s="89"/>
      <c r="F128" s="89"/>
      <c r="G128" s="108">
        <f t="shared" si="43"/>
        <v>0</v>
      </c>
      <c r="H128" s="85"/>
      <c r="I128" s="43"/>
      <c r="J128" s="43"/>
      <c r="K128" s="43"/>
      <c r="L128" s="43"/>
      <c r="M128" s="43"/>
      <c r="N128" s="43"/>
      <c r="O128" s="43"/>
      <c r="P128" s="43"/>
      <c r="Q128" s="84"/>
      <c r="R128" s="6"/>
      <c r="S128" s="6"/>
      <c r="T128" s="155"/>
      <c r="U128" s="155"/>
      <c r="V128" s="155"/>
      <c r="W128" s="155"/>
      <c r="X128" s="155"/>
      <c r="Y128" s="160"/>
    </row>
    <row r="129" spans="2:24" x14ac:dyDescent="0.3">
      <c r="B129" s="6"/>
      <c r="C129" s="6"/>
      <c r="D129" s="17"/>
      <c r="E129" s="89"/>
      <c r="F129" s="89"/>
      <c r="G129" s="108">
        <f t="shared" si="43"/>
        <v>0</v>
      </c>
      <c r="H129" s="85"/>
      <c r="I129" s="43"/>
      <c r="J129" s="43"/>
      <c r="K129" s="43"/>
      <c r="L129" s="43"/>
      <c r="M129" s="43"/>
      <c r="N129" s="43"/>
      <c r="O129" s="43"/>
      <c r="P129" s="43"/>
      <c r="Q129" s="43"/>
      <c r="R129" s="6"/>
      <c r="S129" s="6"/>
      <c r="T129" s="155"/>
      <c r="U129" s="155"/>
      <c r="V129" s="155"/>
      <c r="W129" s="155"/>
      <c r="X129" s="155"/>
    </row>
    <row r="130" spans="2:24" x14ac:dyDescent="0.3">
      <c r="B130" s="84"/>
      <c r="C130" s="84"/>
      <c r="D130" s="16"/>
      <c r="E130" s="92"/>
      <c r="F130" s="92"/>
      <c r="G130" s="108">
        <f t="shared" si="43"/>
        <v>0</v>
      </c>
      <c r="H130" s="85"/>
      <c r="I130" s="43"/>
      <c r="Q130" s="43"/>
      <c r="R130" s="6"/>
      <c r="S130" s="6"/>
      <c r="T130" s="155"/>
      <c r="U130" s="155"/>
      <c r="V130" s="155"/>
      <c r="W130" s="155"/>
      <c r="X130" s="155"/>
    </row>
    <row r="131" spans="2:24" x14ac:dyDescent="0.3">
      <c r="B131" s="84"/>
      <c r="C131" s="84"/>
      <c r="D131" s="84"/>
      <c r="E131" s="84"/>
      <c r="F131" s="84"/>
      <c r="G131" s="115"/>
      <c r="H131" s="84"/>
      <c r="I131" s="43"/>
      <c r="Q131" s="43"/>
      <c r="R131" s="155"/>
      <c r="S131" s="155"/>
      <c r="T131" s="155"/>
      <c r="U131" s="155"/>
      <c r="V131" s="155"/>
      <c r="W131" s="155"/>
      <c r="X131" s="155"/>
    </row>
    <row r="132" spans="2:24" x14ac:dyDescent="0.3">
      <c r="B132" s="84"/>
      <c r="C132" s="84"/>
      <c r="D132" s="84"/>
      <c r="E132" s="84"/>
      <c r="F132" s="84"/>
      <c r="G132" s="84"/>
      <c r="H132" s="84"/>
      <c r="I132" s="43"/>
      <c r="J132" s="3"/>
      <c r="K132" s="3"/>
      <c r="L132" s="3"/>
      <c r="M132" s="119"/>
      <c r="R132" s="155"/>
      <c r="S132" s="155"/>
      <c r="T132" s="155"/>
      <c r="U132" s="155"/>
      <c r="V132" s="155"/>
      <c r="W132" s="155"/>
      <c r="X132" s="155"/>
    </row>
    <row r="133" spans="2:24" x14ac:dyDescent="0.3">
      <c r="B133" s="43"/>
      <c r="C133" s="43"/>
      <c r="D133" s="43"/>
      <c r="E133" s="43"/>
      <c r="F133" s="43"/>
      <c r="G133" s="43"/>
      <c r="H133" s="43"/>
      <c r="I133" s="43"/>
      <c r="J133" s="3"/>
      <c r="K133" s="3"/>
      <c r="L133" s="3"/>
      <c r="M133" s="3"/>
      <c r="R133" s="155"/>
      <c r="S133" s="155"/>
      <c r="T133" s="155"/>
      <c r="U133" s="155"/>
      <c r="V133" s="155"/>
      <c r="W133" s="155"/>
      <c r="X133" s="155"/>
    </row>
    <row r="134" spans="2:24" x14ac:dyDescent="0.3">
      <c r="B134" s="43"/>
      <c r="C134" s="43"/>
      <c r="D134" s="43"/>
      <c r="E134" s="43"/>
      <c r="F134" s="43"/>
      <c r="G134" s="43"/>
      <c r="H134" s="43"/>
      <c r="J134" s="3"/>
      <c r="K134" s="120"/>
      <c r="L134" s="3"/>
      <c r="M134" s="3"/>
    </row>
    <row r="135" spans="2:24" x14ac:dyDescent="0.3">
      <c r="J135" s="4"/>
      <c r="K135" s="4"/>
      <c r="L135" s="5"/>
      <c r="M135" s="4"/>
    </row>
    <row r="136" spans="2:24" x14ac:dyDescent="0.3">
      <c r="J136" s="4"/>
      <c r="K136" s="4"/>
      <c r="L136" s="5"/>
      <c r="M136" s="4"/>
    </row>
    <row r="137" spans="2:24" x14ac:dyDescent="0.3">
      <c r="J137" s="3"/>
      <c r="K137" s="2"/>
      <c r="L137" s="2"/>
      <c r="M137" s="2"/>
    </row>
    <row r="138" spans="2:24" x14ac:dyDescent="0.3">
      <c r="J138" s="3"/>
      <c r="K138" s="1"/>
      <c r="L138" s="1"/>
      <c r="M138" s="1"/>
    </row>
    <row r="139" spans="2:24" x14ac:dyDescent="0.3">
      <c r="J139" s="30"/>
      <c r="K139" s="30"/>
      <c r="L139" s="31"/>
      <c r="M139" s="31"/>
    </row>
    <row r="140" spans="2:24" x14ac:dyDescent="0.3">
      <c r="J140" s="30"/>
      <c r="K140" s="30"/>
      <c r="L140" s="31"/>
      <c r="M140" s="31"/>
    </row>
  </sheetData>
  <mergeCells count="45">
    <mergeCell ref="S9:T9"/>
    <mergeCell ref="J21:P21"/>
    <mergeCell ref="B59:H59"/>
    <mergeCell ref="B36:H36"/>
    <mergeCell ref="B10:B11"/>
    <mergeCell ref="B28:G28"/>
    <mergeCell ref="J58:P58"/>
    <mergeCell ref="G12:H12"/>
    <mergeCell ref="G13:H13"/>
    <mergeCell ref="I12:J12"/>
    <mergeCell ref="I13:J13"/>
    <mergeCell ref="L13:O13"/>
    <mergeCell ref="L12:O12"/>
    <mergeCell ref="C16:O16"/>
    <mergeCell ref="J22:P22"/>
    <mergeCell ref="C12:D13"/>
    <mergeCell ref="J23:P23"/>
    <mergeCell ref="K98:M98"/>
    <mergeCell ref="K10:N10"/>
    <mergeCell ref="O10:P10"/>
    <mergeCell ref="J57:P57"/>
    <mergeCell ref="J30:P30"/>
    <mergeCell ref="J64:P64"/>
    <mergeCell ref="L95:M95"/>
    <mergeCell ref="L96:M96"/>
    <mergeCell ref="N94:O94"/>
    <mergeCell ref="N95:O95"/>
    <mergeCell ref="N96:O96"/>
    <mergeCell ref="L94:M94"/>
    <mergeCell ref="T18:V18"/>
    <mergeCell ref="T19:V19"/>
    <mergeCell ref="T20:V20"/>
    <mergeCell ref="T21:V21"/>
    <mergeCell ref="D3:E3"/>
    <mergeCell ref="C4:H4"/>
    <mergeCell ref="C5:D5"/>
    <mergeCell ref="L5:N5"/>
    <mergeCell ref="L3:N3"/>
    <mergeCell ref="T14:W14"/>
    <mergeCell ref="U16:V16"/>
    <mergeCell ref="T17:W17"/>
    <mergeCell ref="C7:P7"/>
    <mergeCell ref="E10:I10"/>
    <mergeCell ref="D11:I11"/>
    <mergeCell ref="B21:H21"/>
  </mergeCells>
  <phoneticPr fontId="1" type="noConversion"/>
  <conditionalFormatting sqref="G22:G27 O31:O56 G37:G58 O59:O63 G60:G66 G68:G75 G78:G98 O93 O97:O98 G103 G109:G110 D114">
    <cfRule type="cellIs" dxfId="4" priority="90" operator="equal">
      <formula>0</formula>
    </cfRule>
  </conditionalFormatting>
  <conditionalFormatting sqref="G29:G35">
    <cfRule type="cellIs" dxfId="3" priority="80" operator="equal">
      <formula>0</formula>
    </cfRule>
  </conditionalFormatting>
  <conditionalFormatting sqref="G115:G118">
    <cfRule type="cellIs" dxfId="2" priority="7" operator="equal">
      <formula>0</formula>
    </cfRule>
  </conditionalFormatting>
  <conditionalFormatting sqref="O24:O29">
    <cfRule type="cellIs" dxfId="1" priority="1" operator="equal">
      <formula>0</formula>
    </cfRule>
  </conditionalFormatting>
  <conditionalFormatting sqref="O65:O86">
    <cfRule type="cellIs" dxfId="0" priority="2" operator="equal">
      <formula>0</formula>
    </cfRule>
  </conditionalFormatting>
  <hyperlinks>
    <hyperlink ref="C5" r:id="rId1" xr:uid="{25C06E4E-1BB7-4DD4-8C27-B888DD8541D9}"/>
  </hyperlinks>
  <pageMargins left="0.19685039370078741" right="0.15748031496062992" top="0.19685039370078741" bottom="0.19685039370078741" header="0" footer="0"/>
  <pageSetup paperSize="9" scale="47" orientation="portrait" horizontalDpi="1200" verticalDpi="12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HPedido2022</vt:lpstr>
    </vt:vector>
  </TitlesOfParts>
  <Company>PC NEW &amp;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Eneko</dc:creator>
  <cp:lastModifiedBy>Ekilikua</cp:lastModifiedBy>
  <cp:lastPrinted>2024-09-19T14:46:28Z</cp:lastPrinted>
  <dcterms:created xsi:type="dcterms:W3CDTF">2010-09-27T15:49:37Z</dcterms:created>
  <dcterms:modified xsi:type="dcterms:W3CDTF">2025-04-30T14:41:11Z</dcterms:modified>
</cp:coreProperties>
</file>